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9405"/>
  </bookViews>
  <sheets>
    <sheet name="Informacion" sheetId="1" r:id="rId1"/>
  </sheets>
  <calcPr calcId="144525"/>
</workbook>
</file>

<file path=xl/calcChain.xml><?xml version="1.0" encoding="utf-8"?>
<calcChain xmlns="http://schemas.openxmlformats.org/spreadsheetml/2006/main">
  <c r="J36" i="1" l="1"/>
  <c r="I36" i="1"/>
  <c r="J35" i="1"/>
  <c r="I35" i="1"/>
  <c r="J34" i="1"/>
  <c r="I34" i="1"/>
  <c r="J32" i="1"/>
  <c r="I32" i="1"/>
  <c r="J27" i="1"/>
  <c r="I27" i="1"/>
  <c r="K24" i="1"/>
  <c r="J24" i="1"/>
  <c r="I24" i="1"/>
  <c r="J22" i="1"/>
  <c r="I22" i="1"/>
  <c r="J19" i="1"/>
  <c r="I19" i="1"/>
  <c r="K16" i="1"/>
  <c r="J16" i="1"/>
  <c r="I16" i="1"/>
  <c r="J13" i="1"/>
  <c r="J12" i="1"/>
  <c r="J10" i="1"/>
  <c r="I10" i="1"/>
  <c r="J9" i="1"/>
  <c r="J8" i="1" s="1"/>
  <c r="J41" i="1" s="1"/>
  <c r="I9" i="1"/>
  <c r="K8" i="1"/>
  <c r="I8" i="1"/>
  <c r="I41" i="1" s="1"/>
</calcChain>
</file>

<file path=xl/sharedStrings.xml><?xml version="1.0" encoding="utf-8"?>
<sst xmlns="http://schemas.openxmlformats.org/spreadsheetml/2006/main" count="304" uniqueCount="124">
  <si>
    <t>50994</t>
  </si>
  <si>
    <t>TÍTULO</t>
  </si>
  <si>
    <t>NOMBRE CORTO</t>
  </si>
  <si>
    <t>DESCRIPCIÓN</t>
  </si>
  <si>
    <t>Informe financiero_Gasto por Capítulo, Concepto y Partida</t>
  </si>
  <si>
    <t>LTAIPEG81FXXXIA_LTAIPEG81FXXXIA281217</t>
  </si>
  <si>
    <t>1</t>
  </si>
  <si>
    <t>4</t>
  </si>
  <si>
    <t>6</t>
  </si>
  <si>
    <t>2</t>
  </si>
  <si>
    <t>7</t>
  </si>
  <si>
    <t>13</t>
  </si>
  <si>
    <t>14</t>
  </si>
  <si>
    <t>471040</t>
  </si>
  <si>
    <t>471060</t>
  </si>
  <si>
    <t>471061</t>
  </si>
  <si>
    <t>471042</t>
  </si>
  <si>
    <t>471069</t>
  </si>
  <si>
    <t>471043</t>
  </si>
  <si>
    <t>471070</t>
  </si>
  <si>
    <t>471046</t>
  </si>
  <si>
    <t>471072</t>
  </si>
  <si>
    <t>471048</t>
  </si>
  <si>
    <t>471050</t>
  </si>
  <si>
    <t>471073</t>
  </si>
  <si>
    <t>471052</t>
  </si>
  <si>
    <t>471055</t>
  </si>
  <si>
    <t>471057</t>
  </si>
  <si>
    <t>471063</t>
  </si>
  <si>
    <t>471064</t>
  </si>
  <si>
    <t>471066</t>
  </si>
  <si>
    <t>471068</t>
  </si>
  <si>
    <t>Tabla Campos</t>
  </si>
  <si>
    <t>Ejercicio</t>
  </si>
  <si>
    <t>Fecha de inicio del periodo que se informa</t>
  </si>
  <si>
    <t>Fecha de término del periodo que se informa</t>
  </si>
  <si>
    <t>Clave del capítulo, con base en la clasificación económica del gasto</t>
  </si>
  <si>
    <t>Clave del concepto, con base en la clasificación económica del gasto</t>
  </si>
  <si>
    <t>Clave de la partida, con base en la clasificación económica del gasto</t>
  </si>
  <si>
    <t>Denominación del capítulo, concepto o partida, con base en la clasificación económica del gasto</t>
  </si>
  <si>
    <t>Gasto aprobado por capítulo, concepto o partida; con base en la clasificación económica del gasto</t>
  </si>
  <si>
    <t>Gasto modificado por capítulo, concepto o partida; con base en la clasificación económica del gasto</t>
  </si>
  <si>
    <t>Gasto comprometido por capítulo, concepto o partida; con base en la clasificación económica de gasto</t>
  </si>
  <si>
    <t>Gasto devengado por capítulo, concepto o partida; con base en la clasificación económica del gasto</t>
  </si>
  <si>
    <t>Gasto ejercido por capítulo, concepto o partida con base en la clasificación económica del gasto</t>
  </si>
  <si>
    <t>Gasto pagado por capítulo, concepto o partida; con base en la clasificación económica del gasto</t>
  </si>
  <si>
    <t>Justificación de la modificación del presupuesto, en su caso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</si>
  <si>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</si>
  <si>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</si>
  <si>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</si>
  <si>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</si>
  <si>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</si>
  <si>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l+9aQ789cK0=</t>
  </si>
  <si>
    <t>2018</t>
  </si>
  <si>
    <t>ND</t>
  </si>
  <si>
    <t>Gasto Corriente</t>
  </si>
  <si>
    <t>http://i.guerrero.gob.mx/uploads/2018/04/Estado-Analitico-Ejercicio-Presupuesto-de-Egresos-clasif-econom-2018-1.pdf</t>
  </si>
  <si>
    <t>Departamento de Presupuesto</t>
  </si>
  <si>
    <t>SjlHZsNtQaw=</t>
  </si>
  <si>
    <t>Servicios Personales</t>
  </si>
  <si>
    <t>BpgGReLnAzc=</t>
  </si>
  <si>
    <t>Remuneraciones al personal del carácter permanente</t>
  </si>
  <si>
    <t>L7jlLo4Fmvw=</t>
  </si>
  <si>
    <t>Remuneraciones adicionales y especiales</t>
  </si>
  <si>
    <t>SueIUwCzpPY=</t>
  </si>
  <si>
    <t>Pago por concepto de seguridad social</t>
  </si>
  <si>
    <t>OhCF08ABpSQ=</t>
  </si>
  <si>
    <t>Otras prestaciones sociales y económicas</t>
  </si>
  <si>
    <t>8eMrFJktp9M=</t>
  </si>
  <si>
    <t>Previsiones</t>
  </si>
  <si>
    <t>f+a1s9C94X0=</t>
  </si>
  <si>
    <t>Pago de estímulos a servidores públicos</t>
  </si>
  <si>
    <t>R0psVj76DGM=</t>
  </si>
  <si>
    <t>Materiales y Suministros</t>
  </si>
  <si>
    <t>c42zXzz76Q0=</t>
  </si>
  <si>
    <t>Materiales de administración, emisión de documentos</t>
  </si>
  <si>
    <t>xYoMb20MAZQ=</t>
  </si>
  <si>
    <t>Alimentos y utensilios</t>
  </si>
  <si>
    <t>7WKNkjXKg10=</t>
  </si>
  <si>
    <t>Materiales y artículos de construcción y reparación</t>
  </si>
  <si>
    <t>BO3fEiPIeQY=</t>
  </si>
  <si>
    <t>Productos químicos, farmacéuticos y de la laboratorio</t>
  </si>
  <si>
    <t>4Jxkgcvbo2I=</t>
  </si>
  <si>
    <t>Combustibles, lubricantes y aditivos</t>
  </si>
  <si>
    <t>Zbe5VFHyqro=</t>
  </si>
  <si>
    <t>Vestuario,blancos, prendas de protección y artículos</t>
  </si>
  <si>
    <t>8IR94IkihZA=</t>
  </si>
  <si>
    <t>Herramienta, refacciones y accesorios menores ( 2300)</t>
  </si>
  <si>
    <t>Ntqvx1Qordo=</t>
  </si>
  <si>
    <t>Servicios Generales</t>
  </si>
  <si>
    <t>oPfyEMikLF4=</t>
  </si>
  <si>
    <t>Servicios básicos</t>
  </si>
  <si>
    <t>5pDzWWeiEd4=</t>
  </si>
  <si>
    <t>Servicios de arrendamiento</t>
  </si>
  <si>
    <t>++2D9th6M78=</t>
  </si>
  <si>
    <t>Servicios profesionales, científicos, técnicos y otros servicios</t>
  </si>
  <si>
    <t>qaEB/gVn0yk=</t>
  </si>
  <si>
    <t>Servicios financieros, bancarios y comerciales</t>
  </si>
  <si>
    <t>/CmtWKAwRWc=</t>
  </si>
  <si>
    <t>Servicios de instalación, reparación,mantenimiento y conservación</t>
  </si>
  <si>
    <t>18Lz6W8soDs=</t>
  </si>
  <si>
    <t>Servicios de comununicación social y publicidad</t>
  </si>
  <si>
    <t>JLAr+6pNPhY=</t>
  </si>
  <si>
    <t>Servicios de traslado y viáticos</t>
  </si>
  <si>
    <t>Bhd4S/s9USY=</t>
  </si>
  <si>
    <t>Servicios oficiales</t>
  </si>
  <si>
    <t>4yerjsbsCSc=</t>
  </si>
  <si>
    <t>Otros servicios generales</t>
  </si>
  <si>
    <t>DRrzT6XVY3A=</t>
  </si>
  <si>
    <t>Gasto de Capital</t>
  </si>
  <si>
    <t>suHLvbWqCCE=</t>
  </si>
  <si>
    <t>Bienes Muebles  Inmuebles e Intangibles</t>
  </si>
  <si>
    <t>86pe9sGiWnw=</t>
  </si>
  <si>
    <t>Mobiliario y equipo de administración</t>
  </si>
  <si>
    <t>jdjgncbr6Xs=</t>
  </si>
  <si>
    <t>Mobiliario y equipo educacional y recreativo</t>
  </si>
  <si>
    <t>mLui/ekJqjY=</t>
  </si>
  <si>
    <t>Equipo instrumental médico y de laboratorio</t>
  </si>
  <si>
    <t>u0Qjy74dED0=</t>
  </si>
  <si>
    <t>Maquinaria, Otros equipos y herramientas</t>
  </si>
  <si>
    <t>atL2SYPxa9s=</t>
  </si>
  <si>
    <t>Activos Intangibles</t>
  </si>
  <si>
    <t>DvoSQWhdSGA=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</si>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</sst>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0" fillId="0" borderId="0" xfId="0" applyFont="1" applyBorder="1" applyAlignment="1" applyProtection="1">
      <alignment horizontal="center" vertical="distributed"/>
    </xf>
    <xf numFmtId="0" fontId="4" fillId="0" borderId="0" xfId="0" applyFont="1" applyBorder="1" applyProtection="1"/>
    <xf numFmtId="3" fontId="0" fillId="0" borderId="0" xfId="0" applyNumberFormat="1" applyFont="1" applyBorder="1" applyAlignment="1" applyProtection="1">
      <alignment horizontal="center" vertical="distributed"/>
    </xf>
    <xf numFmtId="0" fontId="0" fillId="0" borderId="0" xfId="0" applyFont="1" applyBorder="1" applyAlignment="1">
      <alignment horizontal="center"/>
    </xf>
    <xf numFmtId="0" fontId="5" fillId="0" borderId="0" xfId="1" applyBorder="1" applyAlignment="1">
      <alignment wrapText="1"/>
    </xf>
    <xf numFmtId="0" fontId="0" fillId="4" borderId="0" xfId="0" applyFont="1" applyFill="1" applyBorder="1" applyAlignment="1" applyProtection="1">
      <alignment horizontal="center" vertical="distributed"/>
    </xf>
    <xf numFmtId="0" fontId="6" fillId="4" borderId="0" xfId="0" applyFont="1" applyFill="1" applyBorder="1" applyAlignment="1" applyProtection="1">
      <alignment horizontal="center" vertical="distributed"/>
    </xf>
    <xf numFmtId="0" fontId="4" fillId="4" borderId="0" xfId="0" applyFont="1" applyFill="1" applyBorder="1" applyProtection="1"/>
    <xf numFmtId="3" fontId="0" fillId="4" borderId="0" xfId="0" applyNumberFormat="1" applyFont="1" applyFill="1" applyBorder="1" applyAlignment="1" applyProtection="1">
      <alignment horizontal="center" vertical="distributed"/>
    </xf>
    <xf numFmtId="0" fontId="0" fillId="4" borderId="0" xfId="0" applyFont="1" applyFill="1" applyBorder="1" applyAlignment="1">
      <alignment horizontal="center"/>
    </xf>
    <xf numFmtId="0" fontId="5" fillId="4" borderId="0" xfId="1" applyFont="1" applyFill="1" applyBorder="1" applyAlignment="1">
      <alignment wrapText="1"/>
    </xf>
    <xf numFmtId="0" fontId="6" fillId="0" borderId="0" xfId="0" applyFont="1" applyBorder="1" applyAlignment="1" applyProtection="1">
      <alignment horizontal="center" vertical="distributed"/>
    </xf>
    <xf numFmtId="0" fontId="5" fillId="0" borderId="0" xfId="1" applyFont="1" applyBorder="1" applyAlignment="1">
      <alignment wrapText="1"/>
    </xf>
    <xf numFmtId="0" fontId="4" fillId="0" borderId="0" xfId="0" applyFont="1" applyFill="1" applyBorder="1" applyProtection="1"/>
    <xf numFmtId="3" fontId="0" fillId="4" borderId="0" xfId="0" applyNumberFormat="1" applyFill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3" fontId="8" fillId="4" borderId="0" xfId="0" applyNumberFormat="1" applyFont="1" applyFill="1" applyBorder="1" applyAlignment="1" applyProtection="1">
      <alignment horizontal="center" vertical="distributed"/>
    </xf>
    <xf numFmtId="3" fontId="8" fillId="4" borderId="0" xfId="0" applyNumberFormat="1" applyFont="1" applyFill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4" borderId="0" xfId="1" applyFont="1" applyFill="1" applyBorder="1" applyAlignment="1">
      <alignment wrapText="1"/>
    </xf>
    <xf numFmtId="0" fontId="0" fillId="4" borderId="0" xfId="0" applyFont="1" applyFill="1" applyBorder="1" applyAlignment="1" applyProtection="1">
      <alignment horizontal="center" vertical="center" wrapText="1"/>
    </xf>
    <xf numFmtId="1" fontId="0" fillId="0" borderId="0" xfId="0" applyNumberFormat="1" applyFont="1" applyBorder="1" applyAlignment="1" applyProtection="1">
      <alignment horizontal="center" vertical="distributed"/>
    </xf>
    <xf numFmtId="3" fontId="0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4/Estado-Analitico-Ejercicio-Presupuesto-de-Egresos-clasif-econom-2018-1.pdf" TargetMode="External"/><Relationship Id="rId1" Type="http://schemas.openxmlformats.org/officeDocument/2006/relationships/hyperlink" Target="http://i.guerrero.gob.mx/uploads/2018/04/Estado-Analitico-Ejercicio-Presupuesto-de-Egresos-clasif-econom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5703125" bestFit="1" customWidth="1"/>
    <col min="6" max="6" width="58.5703125" bestFit="1" customWidth="1"/>
    <col min="7" max="7" width="58.42578125" bestFit="1" customWidth="1"/>
    <col min="8" max="8" width="81.7109375" bestFit="1" customWidth="1"/>
    <col min="9" max="9" width="83.28515625" bestFit="1" customWidth="1"/>
    <col min="10" max="10" width="84.5703125" bestFit="1" customWidth="1"/>
    <col min="11" max="11" width="87" bestFit="1" customWidth="1"/>
    <col min="12" max="12" width="84.5703125" bestFit="1" customWidth="1"/>
    <col min="13" max="13" width="81.42578125" bestFit="1" customWidth="1"/>
    <col min="14" max="14" width="81.5703125" bestFit="1" customWidth="1"/>
    <col min="15" max="15" width="50.5703125" bestFit="1" customWidth="1"/>
    <col min="16" max="16" width="100" bestFit="1" customWidth="1"/>
    <col min="17" max="17" width="73.140625" bestFit="1" customWidth="1"/>
    <col min="18" max="18" width="17.5703125" bestFit="1" customWidth="1"/>
    <col min="19" max="19" width="20.140625" bestFit="1" customWidth="1"/>
    <col min="20" max="20" width="10.285156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/>
      <c r="H3" s="30"/>
      <c r="I3" s="30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9</v>
      </c>
      <c r="P4" t="s">
        <v>10</v>
      </c>
      <c r="Q4" t="s">
        <v>9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3">
        <v>43374</v>
      </c>
      <c r="D8" s="3">
        <v>43465</v>
      </c>
      <c r="E8" s="4" t="s">
        <v>54</v>
      </c>
      <c r="F8" s="4" t="s">
        <v>54</v>
      </c>
      <c r="G8" s="4" t="s">
        <v>54</v>
      </c>
      <c r="H8" s="5" t="s">
        <v>55</v>
      </c>
      <c r="I8" s="6">
        <f>+I9+I16+I24</f>
        <v>688436641.04000008</v>
      </c>
      <c r="J8" s="6">
        <f>+J9+J16+J24</f>
        <v>701003406.86000001</v>
      </c>
      <c r="K8" s="6">
        <f>K9+K16+K24+K37</f>
        <v>390040807.57999998</v>
      </c>
      <c r="L8" s="6">
        <v>389916295.57999998</v>
      </c>
      <c r="M8" s="6">
        <v>389916295.57999998</v>
      </c>
      <c r="N8" s="6">
        <v>389916295.57999998</v>
      </c>
      <c r="O8" s="7" t="s">
        <v>54</v>
      </c>
      <c r="P8" s="8" t="s">
        <v>56</v>
      </c>
      <c r="Q8" s="2" t="s">
        <v>57</v>
      </c>
      <c r="R8" s="3">
        <v>43420</v>
      </c>
      <c r="S8" s="3">
        <v>43496</v>
      </c>
      <c r="T8" s="2"/>
    </row>
    <row r="9" spans="1:20" ht="45" customHeight="1" x14ac:dyDescent="0.25">
      <c r="A9" s="2" t="s">
        <v>58</v>
      </c>
      <c r="B9" s="2" t="s">
        <v>53</v>
      </c>
      <c r="C9" s="3">
        <v>43374</v>
      </c>
      <c r="D9" s="3">
        <v>43465</v>
      </c>
      <c r="E9" s="9">
        <v>1000</v>
      </c>
      <c r="F9" s="10">
        <v>1000</v>
      </c>
      <c r="G9" s="10">
        <v>1000</v>
      </c>
      <c r="H9" s="11" t="s">
        <v>59</v>
      </c>
      <c r="I9" s="12">
        <f>SUM(I10:I15)</f>
        <v>654420524</v>
      </c>
      <c r="J9" s="12">
        <f>SUM(J10:J15)</f>
        <v>666987289.81999993</v>
      </c>
      <c r="K9" s="12">
        <v>357145050.86000001</v>
      </c>
      <c r="L9" s="12">
        <v>357145050.86000001</v>
      </c>
      <c r="M9" s="12">
        <v>357145050.86000001</v>
      </c>
      <c r="N9" s="12">
        <v>357145050.86000001</v>
      </c>
      <c r="O9" s="13" t="s">
        <v>54</v>
      </c>
      <c r="P9" s="14" t="s">
        <v>56</v>
      </c>
      <c r="Q9" s="2" t="s">
        <v>57</v>
      </c>
      <c r="R9" s="3">
        <v>43420</v>
      </c>
      <c r="S9" s="3">
        <v>43496</v>
      </c>
      <c r="T9" s="2"/>
    </row>
    <row r="10" spans="1:20" ht="45" customHeight="1" x14ac:dyDescent="0.25">
      <c r="A10" s="2" t="s">
        <v>60</v>
      </c>
      <c r="B10" s="2" t="s">
        <v>53</v>
      </c>
      <c r="C10" s="3">
        <v>43374</v>
      </c>
      <c r="D10" s="3">
        <v>43465</v>
      </c>
      <c r="E10" s="4" t="s">
        <v>54</v>
      </c>
      <c r="F10" s="15">
        <v>1100</v>
      </c>
      <c r="G10" s="15">
        <v>1100</v>
      </c>
      <c r="H10" s="5" t="s">
        <v>61</v>
      </c>
      <c r="I10" s="6">
        <f>3570000+298753140</f>
        <v>302323140</v>
      </c>
      <c r="J10" s="6">
        <f>3570000+298753140+9660828.09</f>
        <v>311983968.08999997</v>
      </c>
      <c r="K10" s="6">
        <v>164629433</v>
      </c>
      <c r="L10" s="6">
        <v>164629433</v>
      </c>
      <c r="M10" s="6">
        <v>164629433</v>
      </c>
      <c r="N10" s="6">
        <v>164629433</v>
      </c>
      <c r="O10" s="7" t="s">
        <v>54</v>
      </c>
      <c r="P10" s="16" t="s">
        <v>56</v>
      </c>
      <c r="Q10" s="2" t="s">
        <v>57</v>
      </c>
      <c r="R10" s="3">
        <v>43420</v>
      </c>
      <c r="S10" s="3">
        <v>43496</v>
      </c>
      <c r="T10" s="2"/>
    </row>
    <row r="11" spans="1:20" ht="45" customHeight="1" x14ac:dyDescent="0.25">
      <c r="A11" s="2" t="s">
        <v>62</v>
      </c>
      <c r="B11" s="2" t="s">
        <v>53</v>
      </c>
      <c r="C11" s="3">
        <v>43374</v>
      </c>
      <c r="D11" s="3">
        <v>43465</v>
      </c>
      <c r="E11" s="4" t="s">
        <v>54</v>
      </c>
      <c r="F11" s="15">
        <v>1300</v>
      </c>
      <c r="G11" s="15">
        <v>1300</v>
      </c>
      <c r="H11" s="5" t="s">
        <v>63</v>
      </c>
      <c r="I11" s="6">
        <v>187503884</v>
      </c>
      <c r="J11" s="6">
        <v>187503884</v>
      </c>
      <c r="K11" s="6">
        <v>125351091</v>
      </c>
      <c r="L11" s="6">
        <v>125351091</v>
      </c>
      <c r="M11" s="6">
        <v>125351091</v>
      </c>
      <c r="N11" s="6">
        <v>125351091</v>
      </c>
      <c r="O11" s="7" t="s">
        <v>54</v>
      </c>
      <c r="P11" s="8" t="s">
        <v>56</v>
      </c>
      <c r="Q11" s="2" t="s">
        <v>57</v>
      </c>
      <c r="R11" s="3">
        <v>43420</v>
      </c>
      <c r="S11" s="3">
        <v>43496</v>
      </c>
      <c r="T11" s="2"/>
    </row>
    <row r="12" spans="1:20" ht="45" customHeight="1" x14ac:dyDescent="0.25">
      <c r="A12" s="2" t="s">
        <v>64</v>
      </c>
      <c r="B12" s="2" t="s">
        <v>53</v>
      </c>
      <c r="C12" s="3">
        <v>43374</v>
      </c>
      <c r="D12" s="3">
        <v>43465</v>
      </c>
      <c r="E12" s="4" t="s">
        <v>54</v>
      </c>
      <c r="F12" s="15">
        <v>1400</v>
      </c>
      <c r="G12" s="15">
        <v>1400</v>
      </c>
      <c r="H12" s="5" t="s">
        <v>65</v>
      </c>
      <c r="I12" s="6">
        <v>72455400</v>
      </c>
      <c r="J12" s="6">
        <f>72455400</f>
        <v>72455400</v>
      </c>
      <c r="K12" s="6">
        <v>30767081</v>
      </c>
      <c r="L12" s="6">
        <v>30767081</v>
      </c>
      <c r="M12" s="6">
        <v>30767081</v>
      </c>
      <c r="N12" s="6">
        <v>30767081</v>
      </c>
      <c r="O12" s="7" t="s">
        <v>54</v>
      </c>
      <c r="P12" s="16" t="s">
        <v>56</v>
      </c>
      <c r="Q12" s="2" t="s">
        <v>57</v>
      </c>
      <c r="R12" s="3">
        <v>43420</v>
      </c>
      <c r="S12" s="3">
        <v>43496</v>
      </c>
      <c r="T12" s="2"/>
    </row>
    <row r="13" spans="1:20" ht="45" customHeight="1" x14ac:dyDescent="0.25">
      <c r="A13" s="2" t="s">
        <v>66</v>
      </c>
      <c r="B13" s="2" t="s">
        <v>53</v>
      </c>
      <c r="C13" s="3">
        <v>43374</v>
      </c>
      <c r="D13" s="3">
        <v>43465</v>
      </c>
      <c r="E13" s="4" t="s">
        <v>54</v>
      </c>
      <c r="F13" s="15">
        <v>1500</v>
      </c>
      <c r="G13" s="15">
        <v>1500</v>
      </c>
      <c r="H13" s="17" t="s">
        <v>67</v>
      </c>
      <c r="I13" s="6">
        <v>65421558</v>
      </c>
      <c r="J13" s="6">
        <f>63021558+2273648.25+632289.48</f>
        <v>65927495.729999997</v>
      </c>
      <c r="K13" s="6">
        <v>35976598</v>
      </c>
      <c r="L13" s="6">
        <v>35976598</v>
      </c>
      <c r="M13" s="6">
        <v>35976598</v>
      </c>
      <c r="N13" s="6">
        <v>35976598</v>
      </c>
      <c r="O13" s="7" t="s">
        <v>54</v>
      </c>
      <c r="P13" s="16" t="s">
        <v>56</v>
      </c>
      <c r="Q13" s="2" t="s">
        <v>57</v>
      </c>
      <c r="R13" s="3">
        <v>43420</v>
      </c>
      <c r="S13" s="3">
        <v>43496</v>
      </c>
      <c r="T13" s="2"/>
    </row>
    <row r="14" spans="1:20" ht="45" customHeight="1" x14ac:dyDescent="0.25">
      <c r="A14" s="2" t="s">
        <v>68</v>
      </c>
      <c r="B14" s="2" t="s">
        <v>53</v>
      </c>
      <c r="C14" s="3">
        <v>43374</v>
      </c>
      <c r="D14" s="3">
        <v>43465</v>
      </c>
      <c r="E14" s="4" t="s">
        <v>54</v>
      </c>
      <c r="F14" s="15">
        <v>1600</v>
      </c>
      <c r="G14" s="15">
        <v>1600</v>
      </c>
      <c r="H14" s="17" t="s">
        <v>69</v>
      </c>
      <c r="I14" s="6">
        <v>0</v>
      </c>
      <c r="J14" s="6">
        <v>2400000</v>
      </c>
      <c r="K14" s="6">
        <v>0</v>
      </c>
      <c r="L14" s="6">
        <v>0</v>
      </c>
      <c r="M14" s="6">
        <v>0</v>
      </c>
      <c r="N14" s="6">
        <v>0</v>
      </c>
      <c r="O14" s="7" t="s">
        <v>54</v>
      </c>
      <c r="P14" s="16" t="s">
        <v>56</v>
      </c>
      <c r="Q14" s="2" t="s">
        <v>57</v>
      </c>
      <c r="R14" s="3">
        <v>43420</v>
      </c>
      <c r="S14" s="3">
        <v>43496</v>
      </c>
      <c r="T14" s="2"/>
    </row>
    <row r="15" spans="1:20" ht="45" customHeight="1" x14ac:dyDescent="0.25">
      <c r="A15" s="2" t="s">
        <v>70</v>
      </c>
      <c r="B15" s="2" t="s">
        <v>53</v>
      </c>
      <c r="C15" s="3">
        <v>43374</v>
      </c>
      <c r="D15" s="3">
        <v>43465</v>
      </c>
      <c r="E15" s="4" t="s">
        <v>54</v>
      </c>
      <c r="F15" s="15">
        <v>1700</v>
      </c>
      <c r="G15" s="15">
        <v>1700</v>
      </c>
      <c r="H15" s="17" t="s">
        <v>71</v>
      </c>
      <c r="I15" s="6">
        <v>26716542</v>
      </c>
      <c r="J15" s="6">
        <v>26716542</v>
      </c>
      <c r="K15" s="6">
        <v>420848.08</v>
      </c>
      <c r="L15" s="6">
        <v>420848.08</v>
      </c>
      <c r="M15" s="6">
        <v>420848.08</v>
      </c>
      <c r="N15" s="6">
        <v>420848.08</v>
      </c>
      <c r="O15" s="7" t="s">
        <v>54</v>
      </c>
      <c r="P15" s="16" t="s">
        <v>56</v>
      </c>
      <c r="Q15" s="2" t="s">
        <v>57</v>
      </c>
      <c r="R15" s="3">
        <v>43420</v>
      </c>
      <c r="S15" s="3">
        <v>43496</v>
      </c>
      <c r="T15" s="2"/>
    </row>
    <row r="16" spans="1:20" ht="45" customHeight="1" x14ac:dyDescent="0.25">
      <c r="A16" s="2" t="s">
        <v>72</v>
      </c>
      <c r="B16" s="2" t="s">
        <v>53</v>
      </c>
      <c r="C16" s="3">
        <v>43374</v>
      </c>
      <c r="D16" s="3">
        <v>43465</v>
      </c>
      <c r="E16" s="9">
        <v>2000</v>
      </c>
      <c r="F16" s="10">
        <v>2000</v>
      </c>
      <c r="G16" s="10">
        <v>2000</v>
      </c>
      <c r="H16" s="11" t="s">
        <v>73</v>
      </c>
      <c r="I16" s="12">
        <f>SUM(I17:I23)</f>
        <v>10443456.970000001</v>
      </c>
      <c r="J16" s="12">
        <f>SUM(J17:J23)</f>
        <v>10443456.970000001</v>
      </c>
      <c r="K16" s="18">
        <f>SUM(K17:K23)</f>
        <v>3894048.78</v>
      </c>
      <c r="L16" s="12">
        <v>3894048.78</v>
      </c>
      <c r="M16" s="12">
        <v>3894048.78</v>
      </c>
      <c r="N16" s="12">
        <v>3894048.78</v>
      </c>
      <c r="O16" s="13" t="s">
        <v>54</v>
      </c>
      <c r="P16" s="14" t="s">
        <v>56</v>
      </c>
      <c r="Q16" s="2" t="s">
        <v>57</v>
      </c>
      <c r="R16" s="3">
        <v>43420</v>
      </c>
      <c r="S16" s="3">
        <v>43496</v>
      </c>
      <c r="T16" s="2"/>
    </row>
    <row r="17" spans="1:20" ht="45" customHeight="1" x14ac:dyDescent="0.25">
      <c r="A17" s="2" t="s">
        <v>74</v>
      </c>
      <c r="B17" s="2" t="s">
        <v>53</v>
      </c>
      <c r="C17" s="3">
        <v>43374</v>
      </c>
      <c r="D17" s="3">
        <v>43465</v>
      </c>
      <c r="E17" s="4" t="s">
        <v>54</v>
      </c>
      <c r="F17" s="15">
        <v>2100</v>
      </c>
      <c r="G17" s="15">
        <v>2100</v>
      </c>
      <c r="H17" s="17" t="s">
        <v>75</v>
      </c>
      <c r="I17" s="6">
        <v>6044355.3499999996</v>
      </c>
      <c r="J17" s="6">
        <v>6044355.3499999996</v>
      </c>
      <c r="K17" s="6">
        <v>2228634.5</v>
      </c>
      <c r="L17" s="6">
        <v>2228634.5</v>
      </c>
      <c r="M17" s="6">
        <v>2228634.5</v>
      </c>
      <c r="N17" s="6">
        <v>2228634.5</v>
      </c>
      <c r="O17" s="7" t="s">
        <v>54</v>
      </c>
      <c r="P17" s="16" t="s">
        <v>56</v>
      </c>
      <c r="Q17" s="2" t="s">
        <v>57</v>
      </c>
      <c r="R17" s="3">
        <v>43420</v>
      </c>
      <c r="S17" s="3">
        <v>43496</v>
      </c>
      <c r="T17" s="2"/>
    </row>
    <row r="18" spans="1:20" ht="45" customHeight="1" x14ac:dyDescent="0.25">
      <c r="A18" s="2" t="s">
        <v>76</v>
      </c>
      <c r="B18" s="2" t="s">
        <v>53</v>
      </c>
      <c r="C18" s="3">
        <v>43374</v>
      </c>
      <c r="D18" s="3">
        <v>43465</v>
      </c>
      <c r="E18" s="4" t="s">
        <v>54</v>
      </c>
      <c r="F18" s="19">
        <v>2200</v>
      </c>
      <c r="G18" s="19">
        <v>2200</v>
      </c>
      <c r="H18" s="17" t="s">
        <v>77</v>
      </c>
      <c r="I18" s="6">
        <v>654050.67000000004</v>
      </c>
      <c r="J18" s="6">
        <v>654050.67000000004</v>
      </c>
      <c r="K18" s="6">
        <v>1043613.63</v>
      </c>
      <c r="L18" s="6">
        <v>1043613.63</v>
      </c>
      <c r="M18" s="6">
        <v>1043613.63</v>
      </c>
      <c r="N18" s="6">
        <v>1043613.63</v>
      </c>
      <c r="O18" s="7" t="s">
        <v>54</v>
      </c>
      <c r="P18" s="16" t="s">
        <v>56</v>
      </c>
      <c r="Q18" s="2" t="s">
        <v>57</v>
      </c>
      <c r="R18" s="3">
        <v>43420</v>
      </c>
      <c r="S18" s="3">
        <v>43496</v>
      </c>
      <c r="T18" s="2"/>
    </row>
    <row r="19" spans="1:20" ht="45" customHeight="1" x14ac:dyDescent="0.25">
      <c r="A19" s="2" t="s">
        <v>78</v>
      </c>
      <c r="B19" s="2" t="s">
        <v>53</v>
      </c>
      <c r="C19" s="3">
        <v>43374</v>
      </c>
      <c r="D19" s="3">
        <v>43465</v>
      </c>
      <c r="E19" s="4" t="s">
        <v>54</v>
      </c>
      <c r="F19" s="19">
        <v>2400</v>
      </c>
      <c r="G19" s="19">
        <v>2400</v>
      </c>
      <c r="H19" s="17" t="s">
        <v>79</v>
      </c>
      <c r="I19" s="6">
        <f>259540+805000</f>
        <v>1064540</v>
      </c>
      <c r="J19" s="6">
        <f>259540+805000</f>
        <v>1064540</v>
      </c>
      <c r="K19" s="6">
        <v>48453.170000000006</v>
      </c>
      <c r="L19" s="6">
        <v>48453.170000000006</v>
      </c>
      <c r="M19" s="6">
        <v>48453.170000000006</v>
      </c>
      <c r="N19" s="6">
        <v>48453.170000000006</v>
      </c>
      <c r="O19" s="7" t="s">
        <v>54</v>
      </c>
      <c r="P19" s="16" t="s">
        <v>56</v>
      </c>
      <c r="Q19" s="2" t="s">
        <v>57</v>
      </c>
      <c r="R19" s="3">
        <v>43420</v>
      </c>
      <c r="S19" s="3">
        <v>43496</v>
      </c>
      <c r="T19" s="2"/>
    </row>
    <row r="20" spans="1:20" ht="45" customHeight="1" x14ac:dyDescent="0.25">
      <c r="A20" s="2" t="s">
        <v>80</v>
      </c>
      <c r="B20" s="2" t="s">
        <v>53</v>
      </c>
      <c r="C20" s="3">
        <v>43374</v>
      </c>
      <c r="D20" s="3">
        <v>43465</v>
      </c>
      <c r="E20" s="4" t="s">
        <v>54</v>
      </c>
      <c r="F20" s="19">
        <v>2500</v>
      </c>
      <c r="G20" s="19">
        <v>2500</v>
      </c>
      <c r="H20" s="17" t="s">
        <v>81</v>
      </c>
      <c r="I20" s="6">
        <v>204296.97</v>
      </c>
      <c r="J20" s="6">
        <v>204296.97</v>
      </c>
      <c r="K20" s="6">
        <v>50298.63</v>
      </c>
      <c r="L20" s="6">
        <v>50298.63</v>
      </c>
      <c r="M20" s="6">
        <v>50298.63</v>
      </c>
      <c r="N20" s="6">
        <v>50298.63</v>
      </c>
      <c r="O20" s="7" t="s">
        <v>54</v>
      </c>
      <c r="P20" s="16" t="s">
        <v>56</v>
      </c>
      <c r="Q20" s="2" t="s">
        <v>57</v>
      </c>
      <c r="R20" s="3">
        <v>43420</v>
      </c>
      <c r="S20" s="3">
        <v>43496</v>
      </c>
      <c r="T20" s="2"/>
    </row>
    <row r="21" spans="1:20" ht="45" customHeight="1" x14ac:dyDescent="0.25">
      <c r="A21" s="2" t="s">
        <v>82</v>
      </c>
      <c r="B21" s="2" t="s">
        <v>53</v>
      </c>
      <c r="C21" s="3">
        <v>43374</v>
      </c>
      <c r="D21" s="3">
        <v>43465</v>
      </c>
      <c r="E21" s="4" t="s">
        <v>54</v>
      </c>
      <c r="F21" s="19">
        <v>2600</v>
      </c>
      <c r="G21" s="19">
        <v>2600</v>
      </c>
      <c r="H21" s="17" t="s">
        <v>83</v>
      </c>
      <c r="I21" s="6">
        <v>730313.77</v>
      </c>
      <c r="J21" s="6">
        <v>730313.77</v>
      </c>
      <c r="K21" s="6">
        <v>523048.85</v>
      </c>
      <c r="L21" s="6">
        <v>523048.85</v>
      </c>
      <c r="M21" s="6">
        <v>523048.85</v>
      </c>
      <c r="N21" s="6">
        <v>523048.85</v>
      </c>
      <c r="O21" s="7" t="s">
        <v>54</v>
      </c>
      <c r="P21" s="16" t="s">
        <v>56</v>
      </c>
      <c r="Q21" s="2" t="s">
        <v>57</v>
      </c>
      <c r="R21" s="3">
        <v>43420</v>
      </c>
      <c r="S21" s="3">
        <v>43496</v>
      </c>
      <c r="T21" s="2"/>
    </row>
    <row r="22" spans="1:20" ht="45" customHeight="1" x14ac:dyDescent="0.25">
      <c r="A22" s="2" t="s">
        <v>84</v>
      </c>
      <c r="B22" s="2" t="s">
        <v>53</v>
      </c>
      <c r="C22" s="3">
        <v>43374</v>
      </c>
      <c r="D22" s="3">
        <v>43465</v>
      </c>
      <c r="E22" s="4" t="s">
        <v>54</v>
      </c>
      <c r="F22" s="20">
        <v>2700</v>
      </c>
      <c r="G22" s="20">
        <v>2700</v>
      </c>
      <c r="H22" s="11" t="s">
        <v>85</v>
      </c>
      <c r="I22" s="6">
        <f>1444986.81+207506.41</f>
        <v>1652493.22</v>
      </c>
      <c r="J22" s="6">
        <f>1444986.81+207506.41</f>
        <v>1652493.22</v>
      </c>
      <c r="K22" s="6">
        <v>0</v>
      </c>
      <c r="L22" s="6">
        <v>0</v>
      </c>
      <c r="M22" s="6">
        <v>0</v>
      </c>
      <c r="N22" s="6">
        <v>0</v>
      </c>
      <c r="O22" s="7" t="s">
        <v>54</v>
      </c>
      <c r="P22" s="16" t="s">
        <v>56</v>
      </c>
      <c r="Q22" s="2" t="s">
        <v>57</v>
      </c>
      <c r="R22" s="3">
        <v>43420</v>
      </c>
      <c r="S22" s="3">
        <v>43496</v>
      </c>
      <c r="T22" s="2"/>
    </row>
    <row r="23" spans="1:20" ht="45" customHeight="1" x14ac:dyDescent="0.25">
      <c r="A23" s="2" t="s">
        <v>86</v>
      </c>
      <c r="B23" s="2" t="s">
        <v>53</v>
      </c>
      <c r="C23" s="3">
        <v>43374</v>
      </c>
      <c r="D23" s="3">
        <v>43465</v>
      </c>
      <c r="E23" s="4" t="s">
        <v>54</v>
      </c>
      <c r="F23" s="19">
        <v>2900</v>
      </c>
      <c r="G23" s="19">
        <v>2900</v>
      </c>
      <c r="H23" s="17" t="s">
        <v>87</v>
      </c>
      <c r="I23" s="6">
        <v>93406.99</v>
      </c>
      <c r="J23" s="6">
        <v>93406.99</v>
      </c>
      <c r="K23" s="6">
        <v>0</v>
      </c>
      <c r="L23" s="6">
        <v>0</v>
      </c>
      <c r="M23" s="6">
        <v>0</v>
      </c>
      <c r="N23" s="6">
        <v>0</v>
      </c>
      <c r="O23" s="7" t="s">
        <v>54</v>
      </c>
      <c r="P23" s="16" t="s">
        <v>56</v>
      </c>
      <c r="Q23" s="2" t="s">
        <v>57</v>
      </c>
      <c r="R23" s="3">
        <v>43420</v>
      </c>
      <c r="S23" s="3">
        <v>43496</v>
      </c>
      <c r="T23" s="2"/>
    </row>
    <row r="24" spans="1:20" ht="45" customHeight="1" x14ac:dyDescent="0.25">
      <c r="A24" s="2" t="s">
        <v>88</v>
      </c>
      <c r="B24" s="2" t="s">
        <v>53</v>
      </c>
      <c r="C24" s="3">
        <v>43374</v>
      </c>
      <c r="D24" s="3">
        <v>43465</v>
      </c>
      <c r="E24" s="21">
        <v>3000</v>
      </c>
      <c r="F24" s="20">
        <v>3000</v>
      </c>
      <c r="G24" s="20">
        <v>3000</v>
      </c>
      <c r="H24" s="11" t="s">
        <v>89</v>
      </c>
      <c r="I24" s="22">
        <f>SUM(I25:I33)</f>
        <v>23572660.069999997</v>
      </c>
      <c r="J24" s="22">
        <f>SUM(J25:J33)</f>
        <v>23572660.069999997</v>
      </c>
      <c r="K24" s="23">
        <f>SUM(K25:K34)</f>
        <v>28877195.939999998</v>
      </c>
      <c r="L24" s="12">
        <v>28752683.939999998</v>
      </c>
      <c r="M24" s="12">
        <v>28752683.939999998</v>
      </c>
      <c r="N24" s="12">
        <v>28752683.939999998</v>
      </c>
      <c r="O24" s="24" t="s">
        <v>54</v>
      </c>
      <c r="P24" s="25" t="s">
        <v>56</v>
      </c>
      <c r="Q24" s="2" t="s">
        <v>57</v>
      </c>
      <c r="R24" s="3">
        <v>43420</v>
      </c>
      <c r="S24" s="3">
        <v>43496</v>
      </c>
      <c r="T24" s="2"/>
    </row>
    <row r="25" spans="1:20" ht="45" customHeight="1" x14ac:dyDescent="0.25">
      <c r="A25" s="2" t="s">
        <v>90</v>
      </c>
      <c r="B25" s="2" t="s">
        <v>53</v>
      </c>
      <c r="C25" s="3">
        <v>43374</v>
      </c>
      <c r="D25" s="3">
        <v>43465</v>
      </c>
      <c r="E25" s="4" t="s">
        <v>54</v>
      </c>
      <c r="F25" s="19">
        <v>3100</v>
      </c>
      <c r="G25" s="19">
        <v>3100</v>
      </c>
      <c r="H25" s="17" t="s">
        <v>91</v>
      </c>
      <c r="I25" s="6">
        <v>3396199.5</v>
      </c>
      <c r="J25" s="6">
        <v>3396199.5</v>
      </c>
      <c r="K25" s="6">
        <v>289706.07</v>
      </c>
      <c r="L25" s="6">
        <v>289706.07</v>
      </c>
      <c r="M25" s="6">
        <v>289706.07</v>
      </c>
      <c r="N25" s="6">
        <v>289706.07</v>
      </c>
      <c r="O25" s="7" t="s">
        <v>54</v>
      </c>
      <c r="P25" s="16" t="s">
        <v>56</v>
      </c>
      <c r="Q25" s="2" t="s">
        <v>57</v>
      </c>
      <c r="R25" s="3">
        <v>43420</v>
      </c>
      <c r="S25" s="3">
        <v>43496</v>
      </c>
      <c r="T25" s="2"/>
    </row>
    <row r="26" spans="1:20" ht="45" customHeight="1" x14ac:dyDescent="0.25">
      <c r="A26" s="2" t="s">
        <v>92</v>
      </c>
      <c r="B26" s="2" t="s">
        <v>53</v>
      </c>
      <c r="C26" s="3">
        <v>43374</v>
      </c>
      <c r="D26" s="3">
        <v>43465</v>
      </c>
      <c r="E26" s="4" t="s">
        <v>54</v>
      </c>
      <c r="F26" s="19">
        <v>3200</v>
      </c>
      <c r="G26" s="19">
        <v>3200</v>
      </c>
      <c r="H26" s="17" t="s">
        <v>93</v>
      </c>
      <c r="I26" s="6">
        <v>1921912.44</v>
      </c>
      <c r="J26" s="6">
        <v>1921912.44</v>
      </c>
      <c r="K26" s="6">
        <v>580622.93000000005</v>
      </c>
      <c r="L26" s="6">
        <v>580622.93000000005</v>
      </c>
      <c r="M26" s="6">
        <v>580622.93000000005</v>
      </c>
      <c r="N26" s="6">
        <v>580622.93000000005</v>
      </c>
      <c r="O26" s="7" t="s">
        <v>54</v>
      </c>
      <c r="P26" s="16" t="s">
        <v>56</v>
      </c>
      <c r="Q26" s="2" t="s">
        <v>57</v>
      </c>
      <c r="R26" s="3">
        <v>43420</v>
      </c>
      <c r="S26" s="3">
        <v>43496</v>
      </c>
      <c r="T26" s="2"/>
    </row>
    <row r="27" spans="1:20" ht="45" customHeight="1" x14ac:dyDescent="0.25">
      <c r="A27" s="2" t="s">
        <v>94</v>
      </c>
      <c r="B27" s="2" t="s">
        <v>53</v>
      </c>
      <c r="C27" s="3">
        <v>43374</v>
      </c>
      <c r="D27" s="3">
        <v>43465</v>
      </c>
      <c r="E27" s="9" t="s">
        <v>54</v>
      </c>
      <c r="F27" s="20">
        <v>3300</v>
      </c>
      <c r="G27" s="20">
        <v>3300</v>
      </c>
      <c r="H27" s="11" t="s">
        <v>95</v>
      </c>
      <c r="I27" s="12">
        <f>7829524.3+50000+50000+340000</f>
        <v>8269524.2999999998</v>
      </c>
      <c r="J27" s="12">
        <f>7829524.3+50000+50000+340000</f>
        <v>8269524.2999999998</v>
      </c>
      <c r="K27" s="6">
        <v>8221485.0599999996</v>
      </c>
      <c r="L27" s="6">
        <v>8221485.0599999996</v>
      </c>
      <c r="M27" s="6">
        <v>8221485.0599999996</v>
      </c>
      <c r="N27" s="6">
        <v>8221485.0599999996</v>
      </c>
      <c r="O27" s="13" t="s">
        <v>54</v>
      </c>
      <c r="P27" s="14" t="s">
        <v>56</v>
      </c>
      <c r="Q27" s="2" t="s">
        <v>57</v>
      </c>
      <c r="R27" s="3">
        <v>43420</v>
      </c>
      <c r="S27" s="3">
        <v>43496</v>
      </c>
      <c r="T27" s="2"/>
    </row>
    <row r="28" spans="1:20" ht="45" customHeight="1" x14ac:dyDescent="0.25">
      <c r="A28" s="2" t="s">
        <v>96</v>
      </c>
      <c r="B28" s="2" t="s">
        <v>53</v>
      </c>
      <c r="C28" s="3">
        <v>43374</v>
      </c>
      <c r="D28" s="3">
        <v>43465</v>
      </c>
      <c r="E28" s="4" t="s">
        <v>54</v>
      </c>
      <c r="F28" s="19">
        <v>3400</v>
      </c>
      <c r="G28" s="19">
        <v>3400</v>
      </c>
      <c r="H28" s="17" t="s">
        <v>97</v>
      </c>
      <c r="I28" s="6">
        <v>1045599.61</v>
      </c>
      <c r="J28" s="6">
        <v>1045599.61</v>
      </c>
      <c r="K28" s="6">
        <v>5136816.46</v>
      </c>
      <c r="L28" s="6">
        <v>5136816.46</v>
      </c>
      <c r="M28" s="6">
        <v>5136816.46</v>
      </c>
      <c r="N28" s="6">
        <v>5136816.46</v>
      </c>
      <c r="O28" s="7" t="s">
        <v>54</v>
      </c>
      <c r="P28" s="16" t="s">
        <v>56</v>
      </c>
      <c r="Q28" s="2" t="s">
        <v>57</v>
      </c>
      <c r="R28" s="3">
        <v>43420</v>
      </c>
      <c r="S28" s="3">
        <v>43496</v>
      </c>
      <c r="T28" s="2"/>
    </row>
    <row r="29" spans="1:20" ht="45" customHeight="1" x14ac:dyDescent="0.25">
      <c r="A29" s="2" t="s">
        <v>98</v>
      </c>
      <c r="B29" s="2" t="s">
        <v>53</v>
      </c>
      <c r="C29" s="3">
        <v>43374</v>
      </c>
      <c r="D29" s="3">
        <v>43465</v>
      </c>
      <c r="E29" s="4" t="s">
        <v>54</v>
      </c>
      <c r="F29" s="19">
        <v>3500</v>
      </c>
      <c r="G29" s="19">
        <v>3500</v>
      </c>
      <c r="H29" s="17" t="s">
        <v>99</v>
      </c>
      <c r="I29" s="6">
        <v>1916167.51</v>
      </c>
      <c r="J29" s="6">
        <v>1916167.51</v>
      </c>
      <c r="K29" s="6">
        <v>2249198.38</v>
      </c>
      <c r="L29" s="6">
        <v>2249198.38</v>
      </c>
      <c r="M29" s="6">
        <v>2249198.38</v>
      </c>
      <c r="N29" s="6">
        <v>2249198.38</v>
      </c>
      <c r="O29" s="7" t="s">
        <v>54</v>
      </c>
      <c r="P29" s="16" t="s">
        <v>56</v>
      </c>
      <c r="Q29" s="2" t="s">
        <v>57</v>
      </c>
      <c r="R29" s="3">
        <v>43420</v>
      </c>
      <c r="S29" s="3">
        <v>43496</v>
      </c>
      <c r="T29" s="2"/>
    </row>
    <row r="30" spans="1:20" ht="45" customHeight="1" x14ac:dyDescent="0.25">
      <c r="A30" s="2" t="s">
        <v>100</v>
      </c>
      <c r="B30" s="2" t="s">
        <v>53</v>
      </c>
      <c r="C30" s="3">
        <v>43374</v>
      </c>
      <c r="D30" s="3">
        <v>43465</v>
      </c>
      <c r="E30" s="4" t="s">
        <v>54</v>
      </c>
      <c r="F30" s="19">
        <v>3600</v>
      </c>
      <c r="G30" s="19">
        <v>3600</v>
      </c>
      <c r="H30" s="17" t="s">
        <v>101</v>
      </c>
      <c r="I30" s="6">
        <v>25767.32</v>
      </c>
      <c r="J30" s="6">
        <v>25767.32</v>
      </c>
      <c r="K30" s="6">
        <v>0</v>
      </c>
      <c r="L30" s="6">
        <v>0</v>
      </c>
      <c r="M30" s="6">
        <v>0</v>
      </c>
      <c r="N30" s="6">
        <v>0</v>
      </c>
      <c r="O30" s="7" t="s">
        <v>54</v>
      </c>
      <c r="P30" s="16" t="s">
        <v>56</v>
      </c>
      <c r="Q30" s="2" t="s">
        <v>57</v>
      </c>
      <c r="R30" s="3">
        <v>43420</v>
      </c>
      <c r="S30" s="3">
        <v>43496</v>
      </c>
      <c r="T30" s="2"/>
    </row>
    <row r="31" spans="1:20" ht="45" customHeight="1" x14ac:dyDescent="0.25">
      <c r="A31" s="2" t="s">
        <v>102</v>
      </c>
      <c r="B31" s="2" t="s">
        <v>53</v>
      </c>
      <c r="C31" s="3">
        <v>43374</v>
      </c>
      <c r="D31" s="3">
        <v>43465</v>
      </c>
      <c r="E31" s="4" t="s">
        <v>54</v>
      </c>
      <c r="F31" s="20">
        <v>3700</v>
      </c>
      <c r="G31" s="20">
        <v>3700</v>
      </c>
      <c r="H31" s="11" t="s">
        <v>103</v>
      </c>
      <c r="I31" s="6">
        <v>1876371.33</v>
      </c>
      <c r="J31" s="6">
        <v>1876371.33</v>
      </c>
      <c r="K31" s="6">
        <v>2084512.63</v>
      </c>
      <c r="L31" s="6">
        <v>2084512.63</v>
      </c>
      <c r="M31" s="6">
        <v>2084512.63</v>
      </c>
      <c r="N31" s="6">
        <v>2084512.63</v>
      </c>
      <c r="O31" s="7" t="s">
        <v>54</v>
      </c>
      <c r="P31" s="16" t="s">
        <v>56</v>
      </c>
      <c r="Q31" s="2" t="s">
        <v>57</v>
      </c>
      <c r="R31" s="3">
        <v>43420</v>
      </c>
      <c r="S31" s="3">
        <v>43496</v>
      </c>
      <c r="T31" s="2"/>
    </row>
    <row r="32" spans="1:20" ht="45" customHeight="1" x14ac:dyDescent="0.25">
      <c r="A32" s="2" t="s">
        <v>104</v>
      </c>
      <c r="B32" s="2" t="s">
        <v>53</v>
      </c>
      <c r="C32" s="3">
        <v>43374</v>
      </c>
      <c r="D32" s="3">
        <v>43465</v>
      </c>
      <c r="E32" s="4" t="s">
        <v>54</v>
      </c>
      <c r="F32" s="19">
        <v>3800</v>
      </c>
      <c r="G32" s="19">
        <v>3800</v>
      </c>
      <c r="H32" s="17" t="s">
        <v>105</v>
      </c>
      <c r="I32" s="6">
        <f>1910550.11+973715.82</f>
        <v>2884265.93</v>
      </c>
      <c r="J32" s="6">
        <f>1910550.11+973715.82</f>
        <v>2884265.93</v>
      </c>
      <c r="K32" s="6">
        <v>3667062.41</v>
      </c>
      <c r="L32" s="6">
        <v>3667062.41</v>
      </c>
      <c r="M32" s="6">
        <v>3667062.41</v>
      </c>
      <c r="N32" s="6">
        <v>3667062.41</v>
      </c>
      <c r="O32" s="7" t="s">
        <v>54</v>
      </c>
      <c r="P32" s="16" t="s">
        <v>56</v>
      </c>
      <c r="Q32" s="2" t="s">
        <v>57</v>
      </c>
      <c r="R32" s="3">
        <v>43420</v>
      </c>
      <c r="S32" s="3">
        <v>43496</v>
      </c>
      <c r="T32" s="2"/>
    </row>
    <row r="33" spans="1:20" ht="45" customHeight="1" x14ac:dyDescent="0.25">
      <c r="A33" s="2" t="s">
        <v>106</v>
      </c>
      <c r="B33" s="2" t="s">
        <v>53</v>
      </c>
      <c r="C33" s="3">
        <v>43374</v>
      </c>
      <c r="D33" s="3">
        <v>43465</v>
      </c>
      <c r="E33" s="4" t="s">
        <v>54</v>
      </c>
      <c r="F33" s="19">
        <v>3900</v>
      </c>
      <c r="G33" s="19">
        <v>3900</v>
      </c>
      <c r="H33" s="17" t="s">
        <v>107</v>
      </c>
      <c r="I33" s="6">
        <v>2236852.13</v>
      </c>
      <c r="J33" s="6">
        <v>2236852.13</v>
      </c>
      <c r="K33" s="6">
        <v>6523280</v>
      </c>
      <c r="L33" s="6">
        <v>6523280</v>
      </c>
      <c r="M33" s="6">
        <v>6523280</v>
      </c>
      <c r="N33" s="6">
        <v>6523280</v>
      </c>
      <c r="O33" s="7" t="s">
        <v>54</v>
      </c>
      <c r="P33" s="16" t="s">
        <v>56</v>
      </c>
      <c r="Q33" s="2" t="s">
        <v>57</v>
      </c>
      <c r="R33" s="3">
        <v>43420</v>
      </c>
      <c r="S33" s="3">
        <v>43496</v>
      </c>
      <c r="T33" s="2"/>
    </row>
    <row r="34" spans="1:20" ht="45" customHeight="1" x14ac:dyDescent="0.25">
      <c r="A34" s="2" t="s">
        <v>108</v>
      </c>
      <c r="B34" s="2" t="s">
        <v>53</v>
      </c>
      <c r="C34" s="3">
        <v>43374</v>
      </c>
      <c r="D34" s="3">
        <v>43465</v>
      </c>
      <c r="E34" s="4" t="s">
        <v>54</v>
      </c>
      <c r="F34" s="4" t="s">
        <v>54</v>
      </c>
      <c r="G34" s="4" t="s">
        <v>54</v>
      </c>
      <c r="H34" s="17" t="s">
        <v>109</v>
      </c>
      <c r="I34" s="6">
        <f>+I35</f>
        <v>2596651.77</v>
      </c>
      <c r="J34" s="6">
        <f>+J35</f>
        <v>2596651.77</v>
      </c>
      <c r="K34" s="12">
        <v>124512</v>
      </c>
      <c r="L34" s="12">
        <v>124512</v>
      </c>
      <c r="M34" s="12">
        <v>124512</v>
      </c>
      <c r="N34" s="12">
        <v>124512</v>
      </c>
      <c r="O34" s="7" t="s">
        <v>54</v>
      </c>
      <c r="P34" s="16" t="s">
        <v>56</v>
      </c>
      <c r="Q34" s="2" t="s">
        <v>57</v>
      </c>
      <c r="R34" s="3">
        <v>43420</v>
      </c>
      <c r="S34" s="3">
        <v>43496</v>
      </c>
      <c r="T34" s="2"/>
    </row>
    <row r="35" spans="1:20" ht="45" customHeight="1" x14ac:dyDescent="0.25">
      <c r="A35" s="2" t="s">
        <v>110</v>
      </c>
      <c r="B35" s="2" t="s">
        <v>53</v>
      </c>
      <c r="C35" s="3">
        <v>43374</v>
      </c>
      <c r="D35" s="3">
        <v>43465</v>
      </c>
      <c r="E35" s="26">
        <v>5000</v>
      </c>
      <c r="F35" s="20">
        <v>5000</v>
      </c>
      <c r="G35" s="20">
        <v>5000</v>
      </c>
      <c r="H35" s="11" t="s">
        <v>111</v>
      </c>
      <c r="I35" s="12">
        <f>SUM(I36:I40)</f>
        <v>2596651.77</v>
      </c>
      <c r="J35" s="12">
        <f>SUM(J36:J40)</f>
        <v>2596651.77</v>
      </c>
      <c r="K35" s="12">
        <v>124512</v>
      </c>
      <c r="L35" s="12">
        <v>124512</v>
      </c>
      <c r="M35" s="12">
        <v>124512</v>
      </c>
      <c r="N35" s="12">
        <v>124512</v>
      </c>
      <c r="O35" s="13" t="s">
        <v>54</v>
      </c>
      <c r="P35" s="14" t="s">
        <v>56</v>
      </c>
      <c r="Q35" s="2" t="s">
        <v>57</v>
      </c>
      <c r="R35" s="3">
        <v>43420</v>
      </c>
      <c r="S35" s="3">
        <v>43496</v>
      </c>
      <c r="T35" s="2"/>
    </row>
    <row r="36" spans="1:20" ht="45" customHeight="1" x14ac:dyDescent="0.25">
      <c r="A36" s="2" t="s">
        <v>112</v>
      </c>
      <c r="B36" s="2" t="s">
        <v>53</v>
      </c>
      <c r="C36" s="3">
        <v>43374</v>
      </c>
      <c r="D36" s="3">
        <v>43465</v>
      </c>
      <c r="E36" s="4" t="s">
        <v>54</v>
      </c>
      <c r="F36" s="19">
        <v>5100</v>
      </c>
      <c r="G36" s="19">
        <v>5100</v>
      </c>
      <c r="H36" s="17" t="s">
        <v>113</v>
      </c>
      <c r="I36" s="6">
        <f>132000+1559750</f>
        <v>1691750</v>
      </c>
      <c r="J36" s="6">
        <f>132000+1559750</f>
        <v>1691750</v>
      </c>
      <c r="K36" s="6">
        <v>0</v>
      </c>
      <c r="L36" s="6">
        <v>0</v>
      </c>
      <c r="M36" s="6">
        <v>0</v>
      </c>
      <c r="N36" s="6">
        <v>0</v>
      </c>
      <c r="O36" s="7" t="s">
        <v>54</v>
      </c>
      <c r="P36" s="16" t="s">
        <v>56</v>
      </c>
      <c r="Q36" s="2" t="s">
        <v>57</v>
      </c>
      <c r="R36" s="3">
        <v>43420</v>
      </c>
      <c r="S36" s="3">
        <v>43496</v>
      </c>
      <c r="T36" s="2"/>
    </row>
    <row r="37" spans="1:20" ht="45" customHeight="1" x14ac:dyDescent="0.25">
      <c r="A37" s="2" t="s">
        <v>114</v>
      </c>
      <c r="B37" s="2" t="s">
        <v>53</v>
      </c>
      <c r="C37" s="3">
        <v>43374</v>
      </c>
      <c r="D37" s="3">
        <v>43465</v>
      </c>
      <c r="E37" s="4" t="s">
        <v>54</v>
      </c>
      <c r="F37" s="19">
        <v>5200</v>
      </c>
      <c r="G37" s="19">
        <v>5200</v>
      </c>
      <c r="H37" s="17" t="s">
        <v>115</v>
      </c>
      <c r="I37" s="6">
        <v>690000</v>
      </c>
      <c r="J37" s="6">
        <v>690000</v>
      </c>
      <c r="K37" s="6">
        <v>124512</v>
      </c>
      <c r="L37" s="6">
        <v>124512</v>
      </c>
      <c r="M37" s="6">
        <v>124512</v>
      </c>
      <c r="N37" s="6">
        <v>124512</v>
      </c>
      <c r="O37" s="7" t="s">
        <v>54</v>
      </c>
      <c r="P37" s="16" t="s">
        <v>56</v>
      </c>
      <c r="Q37" s="2" t="s">
        <v>57</v>
      </c>
      <c r="R37" s="3">
        <v>43420</v>
      </c>
      <c r="S37" s="3">
        <v>43496</v>
      </c>
      <c r="T37" s="2"/>
    </row>
    <row r="38" spans="1:20" ht="45" customHeight="1" x14ac:dyDescent="0.25">
      <c r="A38" s="2" t="s">
        <v>116</v>
      </c>
      <c r="B38" s="2" t="s">
        <v>53</v>
      </c>
      <c r="C38" s="3">
        <v>43374</v>
      </c>
      <c r="D38" s="3">
        <v>43465</v>
      </c>
      <c r="E38" s="4" t="s">
        <v>54</v>
      </c>
      <c r="F38" s="19">
        <v>5300</v>
      </c>
      <c r="G38" s="19">
        <v>5300</v>
      </c>
      <c r="H38" s="17" t="s">
        <v>117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7" t="s">
        <v>54</v>
      </c>
      <c r="P38" s="16" t="s">
        <v>56</v>
      </c>
      <c r="Q38" s="2" t="s">
        <v>57</v>
      </c>
      <c r="R38" s="3">
        <v>43420</v>
      </c>
      <c r="S38" s="3">
        <v>43496</v>
      </c>
      <c r="T38" s="2"/>
    </row>
    <row r="39" spans="1:20" ht="45" customHeight="1" x14ac:dyDescent="0.25">
      <c r="A39" s="2" t="s">
        <v>118</v>
      </c>
      <c r="B39" s="2" t="s">
        <v>53</v>
      </c>
      <c r="C39" s="3">
        <v>43374</v>
      </c>
      <c r="D39" s="3">
        <v>43465</v>
      </c>
      <c r="E39" s="4" t="s">
        <v>54</v>
      </c>
      <c r="F39" s="19">
        <v>5600</v>
      </c>
      <c r="G39" s="19">
        <v>5600</v>
      </c>
      <c r="H39" s="17" t="s">
        <v>119</v>
      </c>
      <c r="I39" s="6">
        <v>0</v>
      </c>
      <c r="J39" s="6">
        <v>0</v>
      </c>
      <c r="K39" s="6">
        <v>0</v>
      </c>
      <c r="L39" s="27">
        <v>0</v>
      </c>
      <c r="M39" s="6">
        <v>0</v>
      </c>
      <c r="N39" s="6">
        <v>0</v>
      </c>
      <c r="O39" s="7" t="s">
        <v>54</v>
      </c>
      <c r="P39" s="16" t="s">
        <v>56</v>
      </c>
      <c r="Q39" s="2" t="s">
        <v>57</v>
      </c>
      <c r="R39" s="3">
        <v>43420</v>
      </c>
      <c r="S39" s="3">
        <v>43496</v>
      </c>
      <c r="T39" s="2"/>
    </row>
    <row r="40" spans="1:20" ht="45" customHeight="1" x14ac:dyDescent="0.25">
      <c r="A40" s="2" t="s">
        <v>120</v>
      </c>
      <c r="B40" s="2" t="s">
        <v>53</v>
      </c>
      <c r="C40" s="3">
        <v>43374</v>
      </c>
      <c r="D40" s="3">
        <v>43465</v>
      </c>
      <c r="E40" s="4" t="s">
        <v>54</v>
      </c>
      <c r="F40" s="19">
        <v>5900</v>
      </c>
      <c r="G40" s="19">
        <v>5900</v>
      </c>
      <c r="H40" s="17" t="s">
        <v>121</v>
      </c>
      <c r="I40" s="6">
        <v>214901.77</v>
      </c>
      <c r="J40" s="6">
        <v>214901.77</v>
      </c>
      <c r="K40" s="6">
        <v>0</v>
      </c>
      <c r="L40" s="27">
        <v>0</v>
      </c>
      <c r="M40" s="27">
        <v>0</v>
      </c>
      <c r="N40" s="27">
        <v>0</v>
      </c>
      <c r="O40" s="7" t="s">
        <v>54</v>
      </c>
      <c r="P40" s="16" t="s">
        <v>56</v>
      </c>
      <c r="Q40" s="2" t="s">
        <v>57</v>
      </c>
      <c r="R40" s="3">
        <v>43420</v>
      </c>
      <c r="S40" s="3">
        <v>43496</v>
      </c>
      <c r="T40" s="2"/>
    </row>
    <row r="41" spans="1:20" ht="45" customHeight="1" x14ac:dyDescent="0.25">
      <c r="A41" s="2" t="s">
        <v>122</v>
      </c>
      <c r="B41" s="2" t="s">
        <v>53</v>
      </c>
      <c r="C41" s="3">
        <v>43374</v>
      </c>
      <c r="D41" s="3">
        <v>43465</v>
      </c>
      <c r="E41" s="4" t="s">
        <v>54</v>
      </c>
      <c r="F41" s="4" t="s">
        <v>54</v>
      </c>
      <c r="G41" s="4" t="s">
        <v>54</v>
      </c>
      <c r="H41" s="17" t="s">
        <v>123</v>
      </c>
      <c r="I41" s="28">
        <f>+I8+I34</f>
        <v>691033292.81000006</v>
      </c>
      <c r="J41" s="28">
        <f>+J8+J34</f>
        <v>703600058.63</v>
      </c>
      <c r="K41" s="6">
        <v>390040807.57999998</v>
      </c>
      <c r="L41" s="6">
        <v>390040807.57999998</v>
      </c>
      <c r="M41" s="6">
        <v>390040807.57999998</v>
      </c>
      <c r="N41" s="6">
        <v>390040807.57999998</v>
      </c>
      <c r="O41" s="7" t="s">
        <v>54</v>
      </c>
      <c r="P41" s="16" t="s">
        <v>56</v>
      </c>
      <c r="Q41" s="2" t="s">
        <v>57</v>
      </c>
      <c r="R41" s="3">
        <v>43420</v>
      </c>
      <c r="S41" s="3">
        <v>43496</v>
      </c>
      <c r="T4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P8" r:id="rId1"/>
    <hyperlink ref="P1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2018-10-31T23:27:24Z</dcterms:created>
  <dcterms:modified xsi:type="dcterms:W3CDTF">2019-02-01T18:31:38Z</dcterms:modified>
</cp:coreProperties>
</file>