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IC MAX ANDREY A\Desktop\LEY GENERAL DE CONTABILIDAD GUBERNAMENTAL\4 TRIMESTRE\"/>
    </mc:Choice>
  </mc:AlternateContent>
  <xr:revisionPtr revIDLastSave="0" documentId="13_ncr:1_{00083043-B0E5-4F80-A677-3F4798254A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7" l="1"/>
  <c r="D12" i="25" l="1"/>
  <c r="E23" i="30" l="1"/>
  <c r="D23" i="30"/>
  <c r="E12" i="30"/>
  <c r="D12" i="30"/>
  <c r="E9" i="30"/>
  <c r="D9" i="30"/>
  <c r="D26" i="30" l="1"/>
  <c r="E26" i="30"/>
  <c r="E16" i="29"/>
  <c r="E8" i="29" s="1"/>
  <c r="F16" i="29"/>
  <c r="D8" i="29"/>
  <c r="D16" i="29" s="1"/>
  <c r="F10" i="29"/>
  <c r="F11" i="29"/>
  <c r="F9" i="29"/>
  <c r="F10" i="28" l="1"/>
  <c r="F11" i="28"/>
  <c r="F12" i="28"/>
  <c r="F14" i="28"/>
  <c r="F15" i="28"/>
  <c r="F16" i="28"/>
  <c r="F17" i="28"/>
  <c r="E13" i="28"/>
  <c r="D13" i="28"/>
  <c r="E9" i="28"/>
  <c r="D9" i="28"/>
  <c r="E18" i="28" l="1"/>
  <c r="E21" i="28"/>
  <c r="F9" i="28"/>
  <c r="F21" i="28" s="1"/>
  <c r="F13" i="28"/>
  <c r="D21" i="28"/>
  <c r="D18" i="28"/>
  <c r="F18" i="28" s="1"/>
  <c r="D22" i="27" l="1"/>
  <c r="D25" i="27"/>
  <c r="D28" i="27"/>
  <c r="D31" i="27"/>
  <c r="D19" i="27"/>
  <c r="D18" i="27" s="1"/>
  <c r="D10" i="27"/>
  <c r="D9" i="27" s="1"/>
  <c r="D30" i="25"/>
  <c r="D28" i="25"/>
  <c r="D24" i="25"/>
  <c r="D20" i="25"/>
  <c r="D9" i="25"/>
  <c r="D17" i="24"/>
  <c r="D16" i="24" s="1"/>
  <c r="D12" i="24"/>
  <c r="D8" i="24"/>
  <c r="E12" i="27" l="1"/>
  <c r="E13" i="27"/>
  <c r="E15" i="27"/>
  <c r="D33" i="25"/>
  <c r="D23" i="24"/>
  <c r="E31" i="27"/>
  <c r="D39" i="27"/>
  <c r="D12" i="20"/>
  <c r="E34" i="27" l="1"/>
  <c r="E33" i="27"/>
  <c r="E35" i="27"/>
  <c r="E32" i="27"/>
  <c r="E23" i="27"/>
  <c r="E29" i="27"/>
  <c r="E26" i="27"/>
  <c r="E20" i="27"/>
  <c r="E11" i="27"/>
  <c r="E10" i="27"/>
  <c r="E22" i="27"/>
  <c r="E19" i="27"/>
  <c r="E25" i="27"/>
  <c r="E28" i="27"/>
  <c r="E18" i="27"/>
  <c r="G34" i="20"/>
  <c r="F34" i="20"/>
  <c r="E34" i="20"/>
  <c r="E17" i="20"/>
  <c r="D17" i="20"/>
  <c r="E14" i="20"/>
  <c r="D14" i="20"/>
  <c r="F12" i="20"/>
  <c r="E12" i="20"/>
  <c r="E9" i="27" l="1"/>
  <c r="D11" i="20"/>
  <c r="E11" i="20"/>
  <c r="E22" i="17"/>
  <c r="E16" i="17"/>
  <c r="E13" i="17" s="1"/>
  <c r="E25" i="17" s="1"/>
  <c r="D16" i="17"/>
  <c r="D13" i="17" s="1"/>
  <c r="D25" i="17" s="1"/>
  <c r="C16" i="17"/>
  <c r="C13" i="17" s="1"/>
  <c r="C25" i="17" s="1"/>
  <c r="D27" i="16" l="1"/>
  <c r="D23" i="16"/>
  <c r="D13" i="16"/>
  <c r="D9" i="16"/>
  <c r="D22" i="16" l="1"/>
  <c r="D30" i="16" s="1"/>
  <c r="F44" i="31"/>
  <c r="F45" i="31"/>
  <c r="F46" i="31"/>
  <c r="F47" i="31"/>
  <c r="F48" i="31"/>
  <c r="F49" i="31"/>
  <c r="F50" i="31"/>
  <c r="F51" i="31"/>
  <c r="F52" i="31"/>
  <c r="F53" i="31"/>
  <c r="F54" i="31"/>
  <c r="F43" i="31"/>
  <c r="D16" i="26" l="1"/>
  <c r="D30" i="23"/>
  <c r="E15" i="22"/>
  <c r="D15" i="22"/>
  <c r="F37" i="20"/>
  <c r="E37" i="20"/>
  <c r="D37" i="20"/>
  <c r="D13" i="19"/>
  <c r="D13" i="18"/>
  <c r="D39" i="16"/>
</calcChain>
</file>

<file path=xl/sharedStrings.xml><?xml version="1.0" encoding="utf-8"?>
<sst xmlns="http://schemas.openxmlformats.org/spreadsheetml/2006/main" count="548" uniqueCount="377">
  <si>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</si>
  <si>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</si>
  <si>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</si>
  <si>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</si>
  <si>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</si>
  <si>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</si>
  <si>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</si>
  <si>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</si>
  <si>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</si>
  <si>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</si>
  <si>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</si>
  <si>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</si>
  <si>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</si>
  <si>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</si>
  <si>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</si>
  <si>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</si>
  <si>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</si>
  <si>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</si>
  <si>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</si>
  <si>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</si>
  <si>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</si>
  <si>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</si>
  <si>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</si>
  <si>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</si>
  <si>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</si>
  <si>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</si>
  <si>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</si>
  <si>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</si>
  <si>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</si>
  <si>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</si>
  <si>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</si>
  <si>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</si>
  <si>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</si>
  <si>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</si>
  <si>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</si>
  <si>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</si>
  <si>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</si>
  <si>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</si>
  <si>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</si>
  <si>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</si>
  <si>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</si>
  <si>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</si>
  <si>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</si>
  <si>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</si>
  <si>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</si>
  <si>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</si>
  <si>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</si>
  <si>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</si>
  <si>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</si>
  <si>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</si>
  <si>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</si>
  <si>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</si>
  <si>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</si>
  <si>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</si>
  <si>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Observaciones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</si>
  <si>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</si>
  <si>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</si>
  <si>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</si>
  <si>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</si>
  <si>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</si>
  <si>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</si>
  <si>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</si>
  <si>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</si>
  <si>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</si>
  <si>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</si>
  <si>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</si>
  <si>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</si>
  <si>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</si>
  <si>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</si>
  <si>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</si>
  <si>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</si>
  <si>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</si>
  <si>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</si>
  <si>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</si>
  <si>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</si>
  <si>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</si>
  <si>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</si>
  <si>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</si>
  <si>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</si>
  <si>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</si>
  <si>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</si>
  <si>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</si>
  <si>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</si>
  <si>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Inversiones Temporales (hasta 3 meses)</t>
  </si>
  <si>
    <t>Fondos con  afectación específica</t>
  </si>
  <si>
    <t>Depósitos de Fondos de Terceros y otros</t>
  </si>
  <si>
    <t>Total efectivo y equivalentes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</si>
  <si>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</si>
  <si>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</si>
  <si>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</si>
  <si>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</si>
  <si>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</si>
  <si>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</si>
  <si>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</si>
  <si>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</si>
  <si>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</si>
  <si>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</si>
  <si>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</si>
  <si>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</si>
  <si>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</si>
  <si>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</si>
  <si>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</si>
  <si>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</si>
  <si>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</si>
  <si>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</si>
  <si>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</si>
  <si>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</si>
  <si>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</si>
  <si>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</si>
  <si>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</si>
  <si>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</si>
  <si>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</si>
  <si>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NOMBRE DE LA CUENTA</t>
  </si>
  <si>
    <t>CUENTA</t>
  </si>
  <si>
    <t>NOTAS DE MEMORIA</t>
  </si>
  <si>
    <t>B) Presupuestales:</t>
  </si>
  <si>
    <t>Se informará, de manera agrupada, en las notas a los Estados Financieros las cuentas de orden contables y cuentas de orden presupuestario.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</si>
  <si>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</si>
  <si>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</si>
  <si>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</si>
  <si>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</si>
  <si>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</si>
  <si>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</si>
  <si>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</si>
  <si>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</si>
  <si>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</si>
  <si>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</si>
  <si>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</si>
  <si>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</si>
  <si>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</si>
  <si>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</si>
  <si>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</si>
  <si>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</si>
  <si>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</si>
  <si>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Criterios para la determinación de las estimaciones</t>
  </si>
  <si>
    <t xml:space="preserve">                                               Ente público: PROMOTORA TURISTICA DE GUERRERO</t>
  </si>
  <si>
    <t xml:space="preserve">                                                             Notas a los Estados Financieros</t>
  </si>
  <si>
    <t xml:space="preserve">                                                                  Notas de Memoria (Cuentas de orden)</t>
  </si>
  <si>
    <t>Demandas en proceso de resolución</t>
  </si>
  <si>
    <t xml:space="preserve">              Resolución de Demandas en Proceso Judicial.</t>
  </si>
  <si>
    <t>Juicio Laboral 674/4/2008 Esthela Jacinto Gómez</t>
  </si>
  <si>
    <t>Juicio Laboral 147/4/2015 Bulmaro Núñez Rodríguez</t>
  </si>
  <si>
    <t>Juicio de Amparo ordinario civil Ramón Marcos,promovido por Protur</t>
  </si>
  <si>
    <t>Juicio Administrativo Adolfo Orive contra Protur</t>
  </si>
  <si>
    <t>Requerimiento Indemnización J.Luis Alcantara M, contra Protur</t>
  </si>
  <si>
    <t>Afectación Agraria 17 Personas contra Protur</t>
  </si>
  <si>
    <t>Juicios contenciosos Administrativos- Salvador José Horacio</t>
  </si>
  <si>
    <t>Juicio administrativo Coyolauhqui contra Protur</t>
  </si>
  <si>
    <t>SALDO INICIAL     31 de Diciembre 2021</t>
  </si>
  <si>
    <t>Ente público: PROMOTORA TURISTICA DE GUERRERO</t>
  </si>
  <si>
    <t>EFECTIVO Y EQUIVALENTES</t>
  </si>
  <si>
    <t xml:space="preserve">EFECTIVO </t>
  </si>
  <si>
    <t>Efectivo Fondo Revolvente</t>
  </si>
  <si>
    <t>BANCOS DEPENDENCIA</t>
  </si>
  <si>
    <t>1113-1</t>
  </si>
  <si>
    <t>Bancos Moneda Nacional</t>
  </si>
  <si>
    <t>1113-1-01</t>
  </si>
  <si>
    <t>Scotiabank Inverlat</t>
  </si>
  <si>
    <t>1113-1-01-01</t>
  </si>
  <si>
    <t>Cuenta  1313</t>
  </si>
  <si>
    <t>Efectivo Bancos</t>
  </si>
  <si>
    <t>1113-1-01-03</t>
  </si>
  <si>
    <t>Cuenta  0980</t>
  </si>
  <si>
    <t>1113-1-03</t>
  </si>
  <si>
    <t>Santander</t>
  </si>
  <si>
    <t>1113-1-03-01</t>
  </si>
  <si>
    <t>Cuenta  3401</t>
  </si>
  <si>
    <t>1113-1-03-05</t>
  </si>
  <si>
    <t>Cuenta  3035</t>
  </si>
  <si>
    <t xml:space="preserve">DEPOSITOS DE FONDOS DE TERCEROS EN GARANTÍA  </t>
  </si>
  <si>
    <t>1116-1</t>
  </si>
  <si>
    <t>Depósitos en Garantía</t>
  </si>
  <si>
    <t>1116-1-1</t>
  </si>
  <si>
    <t>Billetes de Depósito, Nacional Financiera - Punta Diamante</t>
  </si>
  <si>
    <t>1116-1-2</t>
  </si>
  <si>
    <t>Billetes de Depósito, Bancomer  - Playa Diamante</t>
  </si>
  <si>
    <t>1116-9</t>
  </si>
  <si>
    <t>Otros Depósitos de Fondos de Terceros en Garantia y/o Administración - Arrendamiento</t>
  </si>
  <si>
    <t>1116-9-02</t>
  </si>
  <si>
    <t>Depósito por Arrendamiento</t>
  </si>
  <si>
    <t>DERECHOS A RECIBIR EFECTIVO O EQUIVALENTES</t>
  </si>
  <si>
    <t>DEUDORES DIVERSOS POR COBRAR A CORTO PLAZO</t>
  </si>
  <si>
    <t>1123-1</t>
  </si>
  <si>
    <t>Deudores por Gastos a Comprobar</t>
  </si>
  <si>
    <t>Gtos. A Comp.</t>
  </si>
  <si>
    <t>1123-3</t>
  </si>
  <si>
    <t>Funcionarios</t>
  </si>
  <si>
    <t>1123-4</t>
  </si>
  <si>
    <t>Deuda de la SEFINA Gob. de Edo. A Protur</t>
  </si>
  <si>
    <t>Deuda SEFINA</t>
  </si>
  <si>
    <t>Concil. SEFINA -Protur</t>
  </si>
  <si>
    <t>1123-4-02</t>
  </si>
  <si>
    <t>Renta de 5 Casas propiedad de Protur</t>
  </si>
  <si>
    <t>1123-4-03</t>
  </si>
  <si>
    <t xml:space="preserve">Limpieza de Vialidades por cuenta de SEFINA </t>
  </si>
  <si>
    <t>1123-4-04</t>
  </si>
  <si>
    <t>Lotes Donados a CAPASEG  x Cta. del Gob.Edo.</t>
  </si>
  <si>
    <t>1123-4-05</t>
  </si>
  <si>
    <t>Lotes Donados al Crit Teletón Gro. x Cta. del Gob.Edo.</t>
  </si>
  <si>
    <t>OTRS DERECHOS A RECIBIR EFECTIVO O EQUIVALENTES A  C . P.</t>
  </si>
  <si>
    <t>1129-001</t>
  </si>
  <si>
    <t>Iva por Acreditar</t>
  </si>
  <si>
    <t>Iva Acreditable</t>
  </si>
  <si>
    <t>2022 (1)</t>
  </si>
  <si>
    <t>2021 (2)</t>
  </si>
  <si>
    <t>Otros Deudores</t>
  </si>
  <si>
    <t>Valor de Activos</t>
  </si>
  <si>
    <t>1261-3</t>
  </si>
  <si>
    <t xml:space="preserve">Depreciación Acumulada de Edificios no Habitacionales </t>
  </si>
  <si>
    <t>1261-3-01</t>
  </si>
  <si>
    <t>Depreciación de Oficinas Protur</t>
  </si>
  <si>
    <t>5% Anual al valor de Bien, señalado en el Art 38 LIR</t>
  </si>
  <si>
    <t>Bienes  para uso de Oficinas haciendo únicamente Mantenimiento normal</t>
  </si>
  <si>
    <t>1262-6</t>
  </si>
  <si>
    <t>Depreciación Acum. Planta Tratadora de Aguas Residuales</t>
  </si>
  <si>
    <t>1262-6-01</t>
  </si>
  <si>
    <t>Manteniniento a cargo de la empresa VIDAFEL SA.</t>
  </si>
  <si>
    <t xml:space="preserve">Depreciación Acumulada de Bienes Muebles </t>
  </si>
  <si>
    <t>10 y 30% Anual al valor de Bien, señalado en el Art 38 LIR</t>
  </si>
  <si>
    <t>Bienes para uso Administrativo</t>
  </si>
  <si>
    <t>1263-1</t>
  </si>
  <si>
    <t>Depreciación Acumulada de Mobiliario y Equipo de Admón.</t>
  </si>
  <si>
    <t>1263-2</t>
  </si>
  <si>
    <t>Depreciación Acumulada de Mobiliario y Equipo Educacional y Recreativo</t>
  </si>
  <si>
    <t>1263-4</t>
  </si>
  <si>
    <t>Depreciación Acumulada Equipo de Trnsporte</t>
  </si>
  <si>
    <t>1263-6</t>
  </si>
  <si>
    <t>1254-1</t>
  </si>
  <si>
    <t xml:space="preserve">Licencias Informáticas e Intelectuales </t>
  </si>
  <si>
    <t>Se presentara al término de su vida útil</t>
  </si>
  <si>
    <t>Por el momento no se esta amortizado, se presentará al término de su vida útil</t>
  </si>
  <si>
    <t>El Organismo no realizo Estudios y Proyecto en el ejercicio</t>
  </si>
  <si>
    <t>Ninguno</t>
  </si>
  <si>
    <t>Depreciación Acumulada de Maquinaria, Otros Equipos y Herramientas</t>
  </si>
  <si>
    <t>Estimación de cuentas incobrables</t>
  </si>
  <si>
    <t>A la fecha no se tiene estipulado la determinación de estimaciones de cuentas incobrables</t>
  </si>
  <si>
    <t>----------------</t>
  </si>
  <si>
    <t>-----------------------</t>
  </si>
  <si>
    <t>1293-1-01</t>
  </si>
  <si>
    <t>1293-102</t>
  </si>
  <si>
    <t xml:space="preserve">OTROS ACTIVOS NO CIRCULANTES </t>
  </si>
  <si>
    <t>BIENES EN COMODATO</t>
  </si>
  <si>
    <t xml:space="preserve">     Restaurant el Tiburón - Acapuico</t>
  </si>
  <si>
    <t xml:space="preserve">     El Partenón Zihuatanejo</t>
  </si>
  <si>
    <t>Bahia de Puerto Marqés- Acap.</t>
  </si>
  <si>
    <t>Bahia de Ziutanejo, Zihua</t>
  </si>
  <si>
    <t xml:space="preserve">Nota: El Organismo no cuenta con Fondos de terceros  en administración y/o en garantía </t>
  </si>
  <si>
    <t>2249-01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</si>
  <si>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</si>
  <si>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</si>
  <si>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</si>
  <si>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</si>
  <si>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Otros Pasivos a Corto Plazo</t>
  </si>
  <si>
    <t>Ingresos Por Clasificar</t>
  </si>
  <si>
    <t>Recaudación por Participar</t>
  </si>
  <si>
    <t>Otros Pasivos Circulantes</t>
  </si>
  <si>
    <t>PASIVOS DIFERIDO A LARGO PLAZO</t>
  </si>
  <si>
    <t>OTROS PASIVOS DIFERIDO A L.P.</t>
  </si>
  <si>
    <t xml:space="preserve">Prima de Antigüedad por Pagar </t>
  </si>
  <si>
    <t>Provisión</t>
  </si>
  <si>
    <t>Estatal</t>
  </si>
  <si>
    <t>Cualitativa</t>
  </si>
  <si>
    <t>4151-03</t>
  </si>
  <si>
    <t>4151-04</t>
  </si>
  <si>
    <t>INGRESOS DE GESTIÓN</t>
  </si>
  <si>
    <t>PRODUCTOS</t>
  </si>
  <si>
    <t>INGRESOS POR VENTA DE BIENES Y PRESTACIÓN DE
SERVICIOS DE ENTIDADES PARAESTATALES Y
FIDEICOMISOS NO EMPRESARIALES Y NO FINANCIEROS</t>
  </si>
  <si>
    <t>4173-07</t>
  </si>
  <si>
    <t>4173-08</t>
  </si>
  <si>
    <t>4173-09</t>
  </si>
  <si>
    <t>4173-10</t>
  </si>
  <si>
    <t>4173-12</t>
  </si>
  <si>
    <t>4173-13</t>
  </si>
  <si>
    <t>4173-14</t>
  </si>
  <si>
    <t>Uso de Infraestructura</t>
  </si>
  <si>
    <t>Accesos</t>
  </si>
  <si>
    <t>Uso de Suelo</t>
  </si>
  <si>
    <t>Arrendamiento  Inmueble - CICI</t>
  </si>
  <si>
    <t>Parcela 213</t>
  </si>
  <si>
    <t>Parcela 230</t>
  </si>
  <si>
    <t>Parcela 946</t>
  </si>
  <si>
    <t>PARTICIPACIONES , APORTACIONES, CONVENIOS, INCENTIVOS DERIVADOS DE LA COLABORACIÓN FISCAL Y FONDOS DISTINTOS DE APORTACIONES</t>
  </si>
  <si>
    <t>4213-1</t>
  </si>
  <si>
    <t>4213-1-01</t>
  </si>
  <si>
    <t>CONVENIOS</t>
  </si>
  <si>
    <t>GOBIERNO ESTATAL (CONVENIOS)</t>
  </si>
  <si>
    <t>RECURSOS VIVERISTAS</t>
  </si>
  <si>
    <t>TRANSFERENCIAS, ASIGNACIONES, SUBSIDIOS Y SUBVENCIONES, Y PENSIONES Y JUBILACIONES</t>
  </si>
  <si>
    <t>4221-02</t>
  </si>
  <si>
    <t>4399-1</t>
  </si>
  <si>
    <t>4399-2-01</t>
  </si>
  <si>
    <t>TRANSFERENCIAS Y ASIGNACIONES</t>
  </si>
  <si>
    <t>Transferencias y Asignaciones</t>
  </si>
  <si>
    <t>INTERESES GANADOS DE TÍTULOS, VALORES Y DEMÁS</t>
  </si>
  <si>
    <t xml:space="preserve">Banco Banorte </t>
  </si>
  <si>
    <t>OTROS INGRESOS Y BENEFICIOS VARIOS</t>
  </si>
  <si>
    <t>Renta De 5 Casas - SEFINA, Chilpancingo</t>
  </si>
  <si>
    <t>Intereses Ganados Scotiabank</t>
  </si>
  <si>
    <t>Intereses Ganados Santander</t>
  </si>
  <si>
    <t>Particular</t>
  </si>
  <si>
    <t>OTROS INGRESOS Y BENEFICIOS</t>
  </si>
  <si>
    <t>4399-2</t>
  </si>
  <si>
    <t>Ingresos Contables</t>
  </si>
  <si>
    <t>Derivado de contratos de arrendamiento</t>
  </si>
  <si>
    <t>Ninguna</t>
  </si>
  <si>
    <t>Renta de 5 Casas - SEFINA Chilpo</t>
  </si>
  <si>
    <t>GASTOS Y OTRAS PÉRDIDAS</t>
  </si>
  <si>
    <t>GASTOS DE FUNCIONAMIENTO</t>
  </si>
  <si>
    <t xml:space="preserve">SERVICIOS PERSONALES </t>
  </si>
  <si>
    <t>MATERIALES Y SUMINISTROS</t>
  </si>
  <si>
    <t>SERVICIOS GENERALES</t>
  </si>
  <si>
    <t>TRANSFERENCIAS AL EXTERIOR</t>
  </si>
  <si>
    <t>TRANSFERENCIAS AL SECTOR PRIVADO EXTERNO</t>
  </si>
  <si>
    <t>5292-49302</t>
  </si>
  <si>
    <t>TRANSFERENCIAS (VIVERISTAS)</t>
  </si>
  <si>
    <t xml:space="preserve">OTROS GASTOS Y PÉRDIDAS EXTRAORDIARIAS </t>
  </si>
  <si>
    <t xml:space="preserve">Estimaciones, Depreciaciones, Deterioros, Obsolescencia y Amortizaciones </t>
  </si>
  <si>
    <t xml:space="preserve">Depreciación de Bienes Inmuebles </t>
  </si>
  <si>
    <t>5513-1</t>
  </si>
  <si>
    <t>Depreciación de Edificios NO Habitaqcionales</t>
  </si>
  <si>
    <t>DEPRECIACIÓN DE INFRAESTRURA</t>
  </si>
  <si>
    <t>5514-1</t>
  </si>
  <si>
    <t>Infraestructua de Agua Potable</t>
  </si>
  <si>
    <t>5515-1</t>
  </si>
  <si>
    <t>Depreciación de Mobiliario y Equipo de Admin istración</t>
  </si>
  <si>
    <t>5515-2</t>
  </si>
  <si>
    <t>Depreciación de Mobiliario y Equipo Educacional Y Recreativo</t>
  </si>
  <si>
    <t>5515-3</t>
  </si>
  <si>
    <t>Depreciación de Equipo de Transporte</t>
  </si>
  <si>
    <t>5515-4</t>
  </si>
  <si>
    <t>Deprec. de Maquinaria, Otros Equipos y Herramienta</t>
  </si>
  <si>
    <t>DEPRECIACIÓN DE BIENES MUEBLES</t>
  </si>
  <si>
    <t>HACIENDA PÚBLICA PATRIMONIO</t>
  </si>
  <si>
    <t xml:space="preserve">Aportaciones </t>
  </si>
  <si>
    <t>Donaciones de Capital</t>
  </si>
  <si>
    <t>Actualización de la Hacienda Pública/ Patrimonio</t>
  </si>
  <si>
    <t>Resultado del ejercicio (Ahorro desahorro)</t>
  </si>
  <si>
    <t>Revalúos</t>
  </si>
  <si>
    <t>Rectificaciones de Resultados de Ejercicios</t>
  </si>
  <si>
    <t>Total Hacienda Pública Patrimonio</t>
  </si>
  <si>
    <t>HACIENDA PUBLICA/PATRIMONIOCONTRIBUIDO 2021</t>
  </si>
  <si>
    <t>HACIENDA PÚBLICA PATRIMONIO/GENERADO 2021</t>
  </si>
  <si>
    <t>Resultado de Ejercicios Anteriores</t>
  </si>
  <si>
    <t>Actualización</t>
  </si>
  <si>
    <t>Estado</t>
  </si>
  <si>
    <t>Ejercicios Anteriores</t>
  </si>
  <si>
    <t>HACIENDA PÚBLICA PATRIMONIO/Contribuido 2021</t>
  </si>
  <si>
    <t>Ejercicios Ant.</t>
  </si>
  <si>
    <t>1111-2</t>
  </si>
  <si>
    <t>Efectivo y equivalentes</t>
  </si>
  <si>
    <t>Fondos Fijos de Caja</t>
  </si>
  <si>
    <t xml:space="preserve">Bancos/Dependencias y otros </t>
  </si>
  <si>
    <t>Scotiabank InverlatCuenta. 1313</t>
  </si>
  <si>
    <t>ScotiaBank Inverlat Cuenta. 0980</t>
  </si>
  <si>
    <t>Santander Cuenta 3401</t>
  </si>
  <si>
    <t>Santander Cuenta 3035</t>
  </si>
  <si>
    <t>Depósitos en Garantia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</si>
  <si>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</si>
  <si>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</si>
  <si>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</si>
  <si>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</si>
  <si>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</si>
  <si>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</si>
  <si>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</si>
  <si>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</si>
  <si>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</si>
  <si>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</si>
  <si>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</si>
  <si>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</si>
  <si>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</si>
  <si>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</si>
  <si>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Ente público:PROMOTORA TURISTICA DE GUERRERO</t>
  </si>
  <si>
    <t xml:space="preserve">                             Del 1 de Enero al 30 de Septiembre de 2022</t>
  </si>
  <si>
    <t>AYUDAS SOCIALES A PERSONAS</t>
  </si>
  <si>
    <t>AYUDAS SOCIALES A PERSONAS U HOGARES</t>
  </si>
  <si>
    <t>5241-44102</t>
  </si>
  <si>
    <t>SALDO FINAL   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</si>
</sst>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" fillId="0" borderId="0"/>
    <xf numFmtId="0" fontId="26" fillId="0" borderId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Alignment="1">
      <alignment vertical="top"/>
    </xf>
    <xf numFmtId="4" fontId="12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2" fillId="0" borderId="0" xfId="15" applyFont="1" applyAlignment="1">
      <alignment horizontal="left" vertical="center" wrapText="1"/>
    </xf>
    <xf numFmtId="4" fontId="12" fillId="0" borderId="0" xfId="15" applyNumberFormat="1" applyFont="1" applyAlignment="1">
      <alignment horizontal="right" wrapText="1"/>
    </xf>
    <xf numFmtId="0" fontId="15" fillId="0" borderId="0" xfId="15" applyFont="1"/>
    <xf numFmtId="0" fontId="16" fillId="0" borderId="0" xfId="15" applyFont="1"/>
    <xf numFmtId="0" fontId="11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4" fontId="12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9" fillId="0" borderId="0" xfId="15" applyFont="1" applyAlignment="1">
      <alignment vertical="center"/>
    </xf>
    <xf numFmtId="0" fontId="17" fillId="0" borderId="0" xfId="15" applyFont="1" applyAlignment="1">
      <alignment horizontal="left" vertical="center" wrapText="1"/>
    </xf>
    <xf numFmtId="4" fontId="17" fillId="0" borderId="0" xfId="15" applyNumberFormat="1" applyFont="1" applyAlignment="1">
      <alignment horizontal="right" vertical="center" wrapText="1"/>
    </xf>
    <xf numFmtId="4" fontId="17" fillId="0" borderId="0" xfId="15" applyNumberFormat="1" applyFont="1" applyAlignment="1">
      <alignment horizontal="right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9" fillId="0" borderId="0" xfId="18" applyFont="1"/>
    <xf numFmtId="0" fontId="21" fillId="0" borderId="0" xfId="8" applyFont="1"/>
    <xf numFmtId="0" fontId="16" fillId="0" borderId="0" xfId="18" applyFont="1"/>
    <xf numFmtId="0" fontId="21" fillId="0" borderId="0" xfId="8" applyFont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Alignment="1">
      <alignment horizontal="left" wrapText="1"/>
    </xf>
    <xf numFmtId="0" fontId="10" fillId="0" borderId="0" xfId="18" applyFo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14" fillId="0" borderId="0" xfId="18" applyFont="1"/>
    <xf numFmtId="0" fontId="4" fillId="0" borderId="6" xfId="15" applyFont="1" applyBorder="1"/>
    <xf numFmtId="49" fontId="4" fillId="0" borderId="10" xfId="15" applyNumberFormat="1" applyFont="1" applyBorder="1" applyAlignment="1">
      <alignment horizontal="left" vertical="center" wrapText="1"/>
    </xf>
    <xf numFmtId="4" fontId="4" fillId="0" borderId="11" xfId="15" applyNumberFormat="1" applyFont="1" applyBorder="1" applyAlignment="1">
      <alignment horizontal="right" vertical="center" wrapText="1"/>
    </xf>
    <xf numFmtId="4" fontId="4" fillId="0" borderId="12" xfId="15" applyNumberFormat="1" applyFont="1" applyBorder="1" applyAlignment="1">
      <alignment horizontal="right" vertical="center" wrapText="1"/>
    </xf>
    <xf numFmtId="49" fontId="4" fillId="0" borderId="13" xfId="15" applyNumberFormat="1" applyFont="1" applyBorder="1" applyAlignment="1">
      <alignment horizontal="left" vertical="center" wrapText="1"/>
    </xf>
    <xf numFmtId="0" fontId="4" fillId="0" borderId="0" xfId="15" applyFont="1"/>
    <xf numFmtId="49" fontId="4" fillId="0" borderId="6" xfId="15" applyNumberFormat="1" applyFont="1" applyBorder="1" applyAlignment="1">
      <alignment horizontal="left" vertical="center" wrapText="1"/>
    </xf>
    <xf numFmtId="4" fontId="4" fillId="0" borderId="6" xfId="15" applyNumberFormat="1" applyFont="1" applyBorder="1" applyAlignment="1">
      <alignment horizontal="right" vertical="center" wrapText="1"/>
    </xf>
    <xf numFmtId="0" fontId="4" fillId="0" borderId="6" xfId="15" applyFont="1" applyBorder="1" applyAlignment="1">
      <alignment horizontal="left" vertical="center" wrapText="1"/>
    </xf>
    <xf numFmtId="0" fontId="3" fillId="0" borderId="0" xfId="16" applyFont="1" applyAlignment="1">
      <alignment vertical="top"/>
    </xf>
    <xf numFmtId="0" fontId="3" fillId="0" borderId="5" xfId="16" applyFont="1" applyBorder="1" applyAlignment="1">
      <alignment vertical="top"/>
    </xf>
    <xf numFmtId="4" fontId="4" fillId="0" borderId="6" xfId="15" applyNumberFormat="1" applyFont="1" applyBorder="1" applyAlignment="1">
      <alignment horizontal="right" wrapText="1"/>
    </xf>
    <xf numFmtId="0" fontId="4" fillId="0" borderId="13" xfId="15" applyFont="1" applyBorder="1" applyAlignment="1">
      <alignment horizontal="left" vertical="center" wrapText="1"/>
    </xf>
    <xf numFmtId="0" fontId="4" fillId="0" borderId="16" xfId="15" applyFont="1" applyBorder="1" applyAlignment="1">
      <alignment horizontal="left" vertical="center" wrapText="1"/>
    </xf>
    <xf numFmtId="0" fontId="6" fillId="0" borderId="0" xfId="15" applyFont="1"/>
    <xf numFmtId="4" fontId="4" fillId="0" borderId="0" xfId="15" applyNumberFormat="1" applyFont="1"/>
    <xf numFmtId="4" fontId="4" fillId="0" borderId="6" xfId="15" applyNumberFormat="1" applyFont="1" applyBorder="1" applyAlignment="1">
      <alignment wrapText="1"/>
    </xf>
    <xf numFmtId="0" fontId="4" fillId="0" borderId="6" xfId="15" applyFont="1" applyBorder="1" applyAlignment="1">
      <alignment horizontal="left" wrapText="1"/>
    </xf>
    <xf numFmtId="0" fontId="6" fillId="0" borderId="11" xfId="15" applyFont="1" applyBorder="1" applyAlignment="1">
      <alignment horizontal="left" vertical="center" wrapText="1"/>
    </xf>
    <xf numFmtId="4" fontId="6" fillId="0" borderId="6" xfId="15" applyNumberFormat="1" applyFont="1" applyBorder="1" applyAlignment="1">
      <alignment horizontal="right" vertical="center" wrapText="1"/>
    </xf>
    <xf numFmtId="4" fontId="6" fillId="0" borderId="6" xfId="15" applyNumberFormat="1" applyFont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4" fillId="0" borderId="11" xfId="15" applyFont="1" applyBorder="1" applyAlignment="1">
      <alignment horizontal="left" vertical="center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3" fillId="0" borderId="0" xfId="19" applyFont="1" applyAlignment="1">
      <alignment vertical="top"/>
    </xf>
    <xf numFmtId="0" fontId="5" fillId="0" borderId="0" xfId="8" applyFont="1" applyAlignment="1">
      <alignment horizontal="left"/>
    </xf>
    <xf numFmtId="0" fontId="5" fillId="0" borderId="0" xfId="8" applyFont="1"/>
    <xf numFmtId="0" fontId="5" fillId="0" borderId="0" xfId="8" applyFont="1" applyAlignment="1">
      <alignment horizontal="left" vertical="top" wrapText="1"/>
    </xf>
    <xf numFmtId="0" fontId="5" fillId="0" borderId="0" xfId="8" applyFont="1" applyAlignment="1">
      <alignment horizontal="left" vertical="top"/>
    </xf>
    <xf numFmtId="0" fontId="5" fillId="0" borderId="0" xfId="8" applyFont="1" applyAlignment="1">
      <alignment wrapText="1"/>
    </xf>
    <xf numFmtId="0" fontId="3" fillId="0" borderId="0" xfId="8" applyFont="1" applyAlignment="1">
      <alignment horizontal="left" wrapText="1"/>
    </xf>
    <xf numFmtId="0" fontId="4" fillId="0" borderId="6" xfId="21" quotePrefix="1" applyFont="1" applyBorder="1"/>
    <xf numFmtId="0" fontId="4" fillId="0" borderId="6" xfId="21" applyFont="1" applyBorder="1"/>
    <xf numFmtId="0" fontId="4" fillId="0" borderId="7" xfId="21" applyFont="1" applyBorder="1"/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24" fillId="0" borderId="0" xfId="18" applyFont="1"/>
    <xf numFmtId="0" fontId="10" fillId="0" borderId="0" xfId="15" applyFont="1" applyAlignment="1">
      <alignment horizontal="center"/>
    </xf>
    <xf numFmtId="0" fontId="6" fillId="2" borderId="6" xfId="15" applyFont="1" applyFill="1" applyBorder="1" applyAlignment="1">
      <alignment horizontal="center" vertical="center"/>
    </xf>
    <xf numFmtId="0" fontId="6" fillId="2" borderId="4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6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6" xfId="15" applyFont="1" applyFill="1" applyBorder="1" applyAlignment="1">
      <alignment horizontal="center" vertical="center" wrapText="1"/>
    </xf>
    <xf numFmtId="0" fontId="27" fillId="0" borderId="0" xfId="15" applyFont="1"/>
    <xf numFmtId="0" fontId="27" fillId="0" borderId="0" xfId="18" applyFont="1"/>
    <xf numFmtId="0" fontId="6" fillId="2" borderId="19" xfId="8" applyFont="1" applyFill="1" applyBorder="1" applyAlignment="1">
      <alignment horizontal="center" vertical="center" wrapText="1"/>
    </xf>
    <xf numFmtId="0" fontId="6" fillId="2" borderId="9" xfId="8" applyFont="1" applyFill="1" applyBorder="1" applyAlignment="1">
      <alignment horizontal="center" vertical="center" wrapText="1"/>
    </xf>
    <xf numFmtId="0" fontId="5" fillId="0" borderId="0" xfId="12" applyFont="1" applyAlignment="1">
      <alignment vertical="center"/>
    </xf>
    <xf numFmtId="0" fontId="5" fillId="0" borderId="0" xfId="8" applyFont="1" applyAlignment="1">
      <alignment horizontal="justify" vertical="center" wrapText="1"/>
    </xf>
    <xf numFmtId="0" fontId="5" fillId="0" borderId="0" xfId="8" applyFont="1" applyAlignment="1">
      <alignment horizontal="right" vertical="top"/>
    </xf>
    <xf numFmtId="0" fontId="5" fillId="3" borderId="0" xfId="8" applyFont="1" applyFill="1" applyAlignment="1">
      <alignment horizontal="center" vertical="center" wrapText="1"/>
    </xf>
    <xf numFmtId="0" fontId="1" fillId="3" borderId="0" xfId="18" applyFill="1" applyAlignment="1">
      <alignment horizontal="center"/>
    </xf>
    <xf numFmtId="8" fontId="5" fillId="0" borderId="0" xfId="8" applyNumberFormat="1" applyFont="1" applyAlignment="1">
      <alignment horizontal="right" vertical="center" wrapText="1"/>
    </xf>
    <xf numFmtId="8" fontId="1" fillId="0" borderId="0" xfId="18" applyNumberFormat="1" applyAlignment="1">
      <alignment horizontal="right"/>
    </xf>
    <xf numFmtId="0" fontId="5" fillId="0" borderId="1" xfId="8" applyFont="1" applyBorder="1" applyAlignment="1">
      <alignment horizontal="justify" vertical="center" wrapText="1"/>
    </xf>
    <xf numFmtId="8" fontId="5" fillId="0" borderId="1" xfId="8" applyNumberFormat="1" applyFont="1" applyBorder="1" applyAlignment="1">
      <alignment horizontal="right" vertical="center" wrapText="1"/>
    </xf>
    <xf numFmtId="15" fontId="1" fillId="3" borderId="0" xfId="18" applyNumberFormat="1" applyFill="1" applyAlignment="1">
      <alignment horizontal="center"/>
    </xf>
    <xf numFmtId="4" fontId="6" fillId="0" borderId="14" xfId="8" applyNumberFormat="1" applyFont="1" applyBorder="1" applyAlignment="1">
      <alignment horizontal="right" vertical="center" wrapText="1"/>
    </xf>
    <xf numFmtId="4" fontId="6" fillId="0" borderId="9" xfId="8" applyNumberFormat="1" applyFont="1" applyBorder="1" applyAlignment="1">
      <alignment horizontal="center" vertical="center" wrapText="1"/>
    </xf>
    <xf numFmtId="0" fontId="0" fillId="0" borderId="0" xfId="18" applyFont="1"/>
    <xf numFmtId="0" fontId="6" fillId="0" borderId="6" xfId="15" applyFont="1" applyBorder="1" applyAlignment="1">
      <alignment horizontal="left"/>
    </xf>
    <xf numFmtId="49" fontId="6" fillId="0" borderId="6" xfId="15" applyNumberFormat="1" applyFont="1" applyBorder="1" applyAlignment="1">
      <alignment horizontal="left" vertical="center" wrapText="1"/>
    </xf>
    <xf numFmtId="0" fontId="4" fillId="0" borderId="6" xfId="15" applyFont="1" applyBorder="1" applyAlignment="1">
      <alignment horizontal="left"/>
    </xf>
    <xf numFmtId="4" fontId="4" fillId="0" borderId="6" xfId="15" applyNumberFormat="1" applyFont="1" applyBorder="1" applyAlignment="1">
      <alignment horizontal="center" vertical="center" wrapText="1"/>
    </xf>
    <xf numFmtId="4" fontId="1" fillId="0" borderId="6" xfId="15" applyNumberFormat="1" applyBorder="1"/>
    <xf numFmtId="0" fontId="6" fillId="0" borderId="6" xfId="15" applyFont="1" applyBorder="1" applyAlignment="1">
      <alignment horizontal="left" vertical="center" wrapText="1"/>
    </xf>
    <xf numFmtId="4" fontId="13" fillId="0" borderId="6" xfId="15" applyNumberFormat="1" applyFont="1" applyBorder="1" applyAlignment="1">
      <alignment horizontal="right" vertical="center" wrapText="1"/>
    </xf>
    <xf numFmtId="0" fontId="4" fillId="0" borderId="0" xfId="15" applyFont="1" applyAlignment="1">
      <alignment horizontal="left" vertical="center" wrapText="1"/>
    </xf>
    <xf numFmtId="4" fontId="4" fillId="0" borderId="0" xfId="15" applyNumberFormat="1" applyFont="1" applyAlignment="1">
      <alignment horizontal="right" vertical="center" wrapText="1"/>
    </xf>
    <xf numFmtId="0" fontId="6" fillId="0" borderId="8" xfId="15" applyFont="1" applyBorder="1" applyAlignment="1">
      <alignment horizontal="left"/>
    </xf>
    <xf numFmtId="49" fontId="6" fillId="0" borderId="10" xfId="15" applyNumberFormat="1" applyFont="1" applyBorder="1" applyAlignment="1">
      <alignment horizontal="left" vertical="center" wrapText="1"/>
    </xf>
    <xf numFmtId="4" fontId="6" fillId="0" borderId="15" xfId="15" applyNumberFormat="1" applyFont="1" applyBorder="1" applyAlignment="1">
      <alignment horizontal="right" vertical="center" wrapText="1"/>
    </xf>
    <xf numFmtId="4" fontId="4" fillId="0" borderId="6" xfId="15" applyNumberFormat="1" applyFont="1" applyBorder="1"/>
    <xf numFmtId="49" fontId="6" fillId="0" borderId="13" xfId="15" applyNumberFormat="1" applyFont="1" applyBorder="1" applyAlignment="1">
      <alignment horizontal="left" vertical="center" wrapText="1"/>
    </xf>
    <xf numFmtId="4" fontId="6" fillId="0" borderId="11" xfId="15" applyNumberFormat="1" applyFont="1" applyBorder="1" applyAlignment="1">
      <alignment horizontal="right" vertical="center" wrapText="1"/>
    </xf>
    <xf numFmtId="0" fontId="4" fillId="0" borderId="6" xfId="15" applyFont="1" applyBorder="1" applyAlignment="1">
      <alignment horizontal="center"/>
    </xf>
    <xf numFmtId="4" fontId="4" fillId="0" borderId="9" xfId="15" applyNumberFormat="1" applyFont="1" applyBorder="1" applyAlignment="1">
      <alignment horizontal="right" wrapText="1"/>
    </xf>
    <xf numFmtId="4" fontId="4" fillId="0" borderId="12" xfId="15" applyNumberFormat="1" applyFont="1" applyBorder="1" applyAlignment="1">
      <alignment horizontal="right" wrapText="1"/>
    </xf>
    <xf numFmtId="0" fontId="6" fillId="0" borderId="6" xfId="15" applyFont="1" applyBorder="1"/>
    <xf numFmtId="4" fontId="6" fillId="0" borderId="9" xfId="15" applyNumberFormat="1" applyFont="1" applyBorder="1" applyAlignment="1">
      <alignment horizontal="right" vertical="center" wrapText="1"/>
    </xf>
    <xf numFmtId="4" fontId="6" fillId="0" borderId="9" xfId="15" applyNumberFormat="1" applyFont="1" applyBorder="1" applyAlignment="1">
      <alignment horizontal="right" wrapText="1"/>
    </xf>
    <xf numFmtId="4" fontId="6" fillId="0" borderId="12" xfId="15" applyNumberFormat="1" applyFont="1" applyBorder="1" applyAlignment="1">
      <alignment horizontal="right" wrapText="1"/>
    </xf>
    <xf numFmtId="0" fontId="6" fillId="0" borderId="6" xfId="15" applyFont="1" applyBorder="1" applyAlignment="1">
      <alignment horizontal="center"/>
    </xf>
    <xf numFmtId="4" fontId="4" fillId="0" borderId="15" xfId="15" applyNumberFormat="1" applyFont="1" applyBorder="1" applyAlignment="1">
      <alignment horizontal="right" vertical="center" wrapText="1"/>
    </xf>
    <xf numFmtId="0" fontId="6" fillId="0" borderId="14" xfId="15" applyFont="1" applyBorder="1" applyAlignment="1">
      <alignment horizontal="left" vertical="center" wrapText="1"/>
    </xf>
    <xf numFmtId="165" fontId="4" fillId="0" borderId="6" xfId="15" applyNumberFormat="1" applyFont="1" applyBorder="1" applyAlignment="1">
      <alignment horizontal="center" vertical="center"/>
    </xf>
    <xf numFmtId="0" fontId="6" fillId="4" borderId="6" xfId="15" applyFont="1" applyFill="1" applyBorder="1" applyAlignment="1">
      <alignment horizontal="center" vertical="center"/>
    </xf>
    <xf numFmtId="4" fontId="6" fillId="4" borderId="6" xfId="30" applyNumberFormat="1" applyFont="1" applyFill="1" applyBorder="1" applyAlignment="1">
      <alignment horizontal="center" vertical="center" wrapText="1"/>
    </xf>
    <xf numFmtId="0" fontId="6" fillId="0" borderId="6" xfId="15" applyFont="1" applyBorder="1" applyAlignment="1">
      <alignment horizontal="left" vertical="center"/>
    </xf>
    <xf numFmtId="43" fontId="6" fillId="0" borderId="6" xfId="15" applyNumberFormat="1" applyFont="1" applyBorder="1" applyAlignment="1">
      <alignment horizontal="center"/>
    </xf>
    <xf numFmtId="4" fontId="6" fillId="0" borderId="6" xfId="30" applyNumberFormat="1" applyFont="1" applyFill="1" applyBorder="1" applyAlignment="1">
      <alignment horizontal="left" vertical="center" wrapText="1"/>
    </xf>
    <xf numFmtId="43" fontId="6" fillId="0" borderId="6" xfId="15" applyNumberFormat="1" applyFont="1" applyBorder="1" applyAlignment="1">
      <alignment horizontal="center" vertical="center"/>
    </xf>
    <xf numFmtId="0" fontId="4" fillId="0" borderId="6" xfId="15" applyFont="1" applyBorder="1" applyAlignment="1">
      <alignment vertical="center"/>
    </xf>
    <xf numFmtId="43" fontId="4" fillId="0" borderId="6" xfId="29" applyFont="1" applyFill="1" applyBorder="1"/>
    <xf numFmtId="166" fontId="4" fillId="0" borderId="6" xfId="30" applyFont="1" applyFill="1" applyBorder="1"/>
    <xf numFmtId="4" fontId="4" fillId="0" borderId="6" xfId="15" applyNumberFormat="1" applyFont="1" applyBorder="1" applyAlignment="1">
      <alignment horizontal="left" vertical="distributed"/>
    </xf>
    <xf numFmtId="0" fontId="6" fillId="0" borderId="6" xfId="15" applyFont="1" applyBorder="1" applyAlignment="1">
      <alignment vertical="center"/>
    </xf>
    <xf numFmtId="43" fontId="6" fillId="0" borderId="6" xfId="29" applyFont="1" applyFill="1" applyBorder="1"/>
    <xf numFmtId="0" fontId="4" fillId="0" borderId="6" xfId="15" applyFont="1" applyBorder="1" applyAlignment="1">
      <alignment horizontal="left" vertical="distributed"/>
    </xf>
    <xf numFmtId="43" fontId="4" fillId="0" borderId="6" xfId="29" applyFont="1" applyFill="1" applyBorder="1" applyAlignment="1">
      <alignment horizontal="left" wrapText="1"/>
    </xf>
    <xf numFmtId="43" fontId="4" fillId="0" borderId="6" xfId="29" applyFont="1" applyFill="1" applyBorder="1" applyAlignment="1">
      <alignment horizontal="left" vertical="center" wrapText="1"/>
    </xf>
    <xf numFmtId="43" fontId="6" fillId="0" borderId="6" xfId="29" applyFont="1" applyFill="1" applyBorder="1" applyAlignment="1">
      <alignment horizontal="left" wrapText="1"/>
    </xf>
    <xf numFmtId="4" fontId="4" fillId="0" borderId="6" xfId="15" applyNumberFormat="1" applyFont="1" applyBorder="1" applyAlignment="1">
      <alignment horizontal="left" vertical="center" wrapText="1"/>
    </xf>
    <xf numFmtId="4" fontId="4" fillId="0" borderId="6" xfId="15" applyNumberFormat="1" applyFont="1" applyBorder="1" applyAlignment="1">
      <alignment vertical="distributed"/>
    </xf>
    <xf numFmtId="0" fontId="4" fillId="0" borderId="6" xfId="15" applyFont="1" applyBorder="1" applyAlignment="1">
      <alignment vertical="distributed"/>
    </xf>
    <xf numFmtId="49" fontId="4" fillId="0" borderId="6" xfId="15" applyNumberFormat="1" applyFont="1" applyBorder="1" applyAlignment="1">
      <alignment horizontal="left" wrapText="1"/>
    </xf>
    <xf numFmtId="43" fontId="4" fillId="0" borderId="6" xfId="29" applyFont="1" applyFill="1" applyBorder="1" applyAlignment="1">
      <alignment horizontal="right" vertical="center"/>
    </xf>
    <xf numFmtId="4" fontId="4" fillId="0" borderId="6" xfId="15" applyNumberFormat="1" applyFont="1" applyBorder="1" applyAlignment="1">
      <alignment vertical="center" wrapText="1"/>
    </xf>
    <xf numFmtId="165" fontId="4" fillId="0" borderId="6" xfId="29" applyNumberFormat="1" applyFont="1" applyFill="1" applyBorder="1" applyAlignment="1">
      <alignment horizontal="center" vertical="center" wrapText="1"/>
    </xf>
    <xf numFmtId="4" fontId="4" fillId="0" borderId="6" xfId="15" applyNumberFormat="1" applyFont="1" applyBorder="1" applyAlignment="1">
      <alignment horizontal="center" wrapText="1"/>
    </xf>
    <xf numFmtId="0" fontId="4" fillId="0" borderId="6" xfId="15" applyFont="1" applyBorder="1" applyAlignment="1">
      <alignment horizontal="center" wrapText="1"/>
    </xf>
    <xf numFmtId="49" fontId="4" fillId="0" borderId="6" xfId="15" applyNumberFormat="1" applyFont="1" applyBorder="1" applyAlignment="1">
      <alignment horizontal="center" vertical="center" wrapText="1"/>
    </xf>
    <xf numFmtId="165" fontId="4" fillId="0" borderId="6" xfId="29" applyNumberFormat="1" applyFont="1" applyFill="1" applyBorder="1" applyAlignment="1">
      <alignment horizontal="right" vertical="center" wrapText="1"/>
    </xf>
    <xf numFmtId="0" fontId="6" fillId="0" borderId="4" xfId="15" applyFont="1" applyBorder="1" applyAlignment="1">
      <alignment horizontal="left" vertical="center" wrapText="1"/>
    </xf>
    <xf numFmtId="43" fontId="1" fillId="0" borderId="0" xfId="15" applyNumberFormat="1"/>
    <xf numFmtId="0" fontId="4" fillId="0" borderId="6" xfId="15" applyFont="1" applyBorder="1" applyAlignment="1">
      <alignment horizontal="center" vertical="center"/>
    </xf>
    <xf numFmtId="0" fontId="4" fillId="0" borderId="6" xfId="15" quotePrefix="1" applyFont="1" applyBorder="1" applyAlignment="1">
      <alignment horizontal="center" vertical="center"/>
    </xf>
    <xf numFmtId="0" fontId="27" fillId="0" borderId="2" xfId="15" applyFont="1" applyBorder="1" applyAlignment="1">
      <alignment horizontal="center"/>
    </xf>
    <xf numFmtId="49" fontId="4" fillId="0" borderId="0" xfId="15" applyNumberFormat="1" applyFont="1" applyAlignment="1">
      <alignment horizontal="left" vertical="center" wrapText="1"/>
    </xf>
    <xf numFmtId="0" fontId="27" fillId="0" borderId="6" xfId="15" applyFont="1" applyBorder="1"/>
    <xf numFmtId="0" fontId="28" fillId="0" borderId="0" xfId="15" applyFont="1" applyAlignment="1">
      <alignment horizontal="left" vertical="center"/>
    </xf>
    <xf numFmtId="0" fontId="6" fillId="0" borderId="20" xfId="15" applyFont="1" applyBorder="1" applyAlignment="1">
      <alignment horizontal="center"/>
    </xf>
    <xf numFmtId="0" fontId="4" fillId="0" borderId="21" xfId="15" applyFont="1" applyBorder="1" applyAlignment="1">
      <alignment horizontal="center"/>
    </xf>
    <xf numFmtId="0" fontId="6" fillId="0" borderId="21" xfId="15" applyFont="1" applyBorder="1" applyAlignment="1">
      <alignment horizontal="center"/>
    </xf>
    <xf numFmtId="49" fontId="6" fillId="0" borderId="22" xfId="15" applyNumberFormat="1" applyFont="1" applyBorder="1" applyAlignment="1">
      <alignment horizontal="left" vertical="center" wrapText="1"/>
    </xf>
    <xf numFmtId="4" fontId="6" fillId="0" borderId="22" xfId="15" applyNumberFormat="1" applyFont="1" applyBorder="1" applyAlignment="1">
      <alignment horizontal="right" vertical="center" wrapText="1"/>
    </xf>
    <xf numFmtId="4" fontId="4" fillId="0" borderId="23" xfId="15" applyNumberFormat="1" applyFont="1" applyBorder="1" applyAlignment="1">
      <alignment horizontal="center" wrapText="1"/>
    </xf>
    <xf numFmtId="49" fontId="6" fillId="0" borderId="24" xfId="15" applyNumberFormat="1" applyFont="1" applyBorder="1" applyAlignment="1">
      <alignment horizontal="left" vertical="center" wrapText="1"/>
    </xf>
    <xf numFmtId="0" fontId="0" fillId="0" borderId="8" xfId="15" applyFont="1" applyBorder="1" applyAlignment="1">
      <alignment horizontal="left"/>
    </xf>
    <xf numFmtId="49" fontId="6" fillId="0" borderId="10" xfId="15" applyNumberFormat="1" applyFont="1" applyBorder="1" applyAlignment="1">
      <alignment horizontal="left" vertical="top" wrapText="1"/>
    </xf>
    <xf numFmtId="0" fontId="4" fillId="0" borderId="6" xfId="15" quotePrefix="1" applyFont="1" applyBorder="1" applyAlignment="1">
      <alignment horizontal="left"/>
    </xf>
    <xf numFmtId="49" fontId="4" fillId="0" borderId="6" xfId="15" applyNumberFormat="1" applyFont="1" applyBorder="1" applyAlignment="1">
      <alignment horizontal="left"/>
    </xf>
    <xf numFmtId="0" fontId="6" fillId="0" borderId="6" xfId="15" applyFont="1" applyBorder="1" applyAlignment="1">
      <alignment horizontal="center" vertical="center"/>
    </xf>
    <xf numFmtId="14" fontId="4" fillId="0" borderId="6" xfId="15" quotePrefix="1" applyNumberFormat="1" applyFont="1" applyBorder="1" applyAlignment="1">
      <alignment horizontal="center"/>
    </xf>
    <xf numFmtId="4" fontId="5" fillId="0" borderId="6" xfId="15" applyNumberFormat="1" applyFont="1" applyBorder="1" applyAlignment="1">
      <alignment horizontal="center" wrapText="1"/>
    </xf>
    <xf numFmtId="0" fontId="13" fillId="0" borderId="4" xfId="15" applyFont="1" applyBorder="1" applyAlignment="1">
      <alignment horizontal="left" vertical="center"/>
    </xf>
    <xf numFmtId="0" fontId="13" fillId="0" borderId="3" xfId="15" applyFont="1" applyBorder="1" applyAlignment="1">
      <alignment horizontal="left" vertical="center"/>
    </xf>
    <xf numFmtId="0" fontId="4" fillId="0" borderId="6" xfId="15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 wrapText="1"/>
    </xf>
    <xf numFmtId="49" fontId="30" fillId="0" borderId="10" xfId="15" applyNumberFormat="1" applyFont="1" applyBorder="1" applyAlignment="1">
      <alignment horizontal="left" vertical="center" wrapText="1"/>
    </xf>
    <xf numFmtId="49" fontId="31" fillId="0" borderId="10" xfId="15" applyNumberFormat="1" applyFont="1" applyBorder="1" applyAlignment="1">
      <alignment horizontal="left" vertical="center" wrapText="1"/>
    </xf>
    <xf numFmtId="0" fontId="4" fillId="0" borderId="6" xfId="15" quotePrefix="1" applyFont="1" applyBorder="1" applyAlignment="1">
      <alignment horizontal="center"/>
    </xf>
    <xf numFmtId="49" fontId="5" fillId="0" borderId="10" xfId="15" applyNumberFormat="1" applyFont="1" applyBorder="1" applyAlignment="1">
      <alignment horizontal="left" vertical="center" wrapText="1"/>
    </xf>
    <xf numFmtId="4" fontId="3" fillId="0" borderId="6" xfId="15" applyNumberFormat="1" applyFont="1" applyBorder="1" applyAlignment="1">
      <alignment horizontal="right" vertical="center" wrapText="1"/>
    </xf>
    <xf numFmtId="4" fontId="5" fillId="0" borderId="6" xfId="15" applyNumberFormat="1" applyFont="1" applyBorder="1" applyAlignment="1">
      <alignment horizontal="right" vertical="center" wrapText="1"/>
    </xf>
    <xf numFmtId="10" fontId="4" fillId="0" borderId="4" xfId="31" applyNumberFormat="1" applyFont="1" applyBorder="1" applyAlignment="1">
      <alignment horizontal="center" wrapText="1"/>
    </xf>
    <xf numFmtId="10" fontId="6" fillId="0" borderId="4" xfId="31" applyNumberFormat="1" applyFont="1" applyBorder="1" applyAlignment="1">
      <alignment horizontal="center" wrapText="1"/>
    </xf>
    <xf numFmtId="0" fontId="10" fillId="0" borderId="0" xfId="15" applyFont="1" applyAlignment="1">
      <alignment horizontal="center" vertical="center"/>
    </xf>
    <xf numFmtId="10" fontId="1" fillId="0" borderId="0" xfId="15" applyNumberFormat="1"/>
    <xf numFmtId="0" fontId="5" fillId="0" borderId="6" xfId="15" applyFont="1" applyBorder="1" applyAlignment="1">
      <alignment horizontal="center"/>
    </xf>
    <xf numFmtId="165" fontId="4" fillId="0" borderId="6" xfId="15" applyNumberFormat="1" applyFont="1" applyBorder="1" applyAlignment="1">
      <alignment horizontal="right" wrapText="1"/>
    </xf>
    <xf numFmtId="0" fontId="6" fillId="0" borderId="20" xfId="15" applyFont="1" applyBorder="1" applyAlignment="1">
      <alignment horizontal="center" vertical="center"/>
    </xf>
    <xf numFmtId="0" fontId="4" fillId="0" borderId="21" xfId="15" applyFont="1" applyBorder="1" applyAlignment="1">
      <alignment horizontal="center" vertical="center"/>
    </xf>
    <xf numFmtId="0" fontId="6" fillId="0" borderId="21" xfId="15" applyFont="1" applyBorder="1" applyAlignment="1">
      <alignment horizontal="center" vertical="center"/>
    </xf>
    <xf numFmtId="0" fontId="4" fillId="0" borderId="25" xfId="15" applyFont="1" applyBorder="1" applyAlignment="1">
      <alignment horizontal="center" vertical="center"/>
    </xf>
    <xf numFmtId="49" fontId="4" fillId="0" borderId="7" xfId="15" applyNumberFormat="1" applyFont="1" applyBorder="1" applyAlignment="1">
      <alignment horizontal="left" vertical="center" wrapText="1"/>
    </xf>
    <xf numFmtId="4" fontId="4" fillId="0" borderId="7" xfId="15" applyNumberFormat="1" applyFont="1" applyBorder="1" applyAlignment="1">
      <alignment horizontal="right" vertical="center" wrapText="1"/>
    </xf>
    <xf numFmtId="0" fontId="6" fillId="0" borderId="6" xfId="18" applyFont="1" applyBorder="1"/>
    <xf numFmtId="4" fontId="6" fillId="0" borderId="6" xfId="18" applyNumberFormat="1" applyFont="1" applyBorder="1" applyAlignment="1">
      <alignment horizontal="center"/>
    </xf>
    <xf numFmtId="0" fontId="4" fillId="0" borderId="6" xfId="18" applyFont="1" applyBorder="1" applyAlignment="1">
      <alignment horizontal="left"/>
    </xf>
    <xf numFmtId="4" fontId="4" fillId="0" borderId="6" xfId="18" applyNumberFormat="1" applyFont="1" applyBorder="1" applyAlignment="1">
      <alignment horizontal="right"/>
    </xf>
    <xf numFmtId="0" fontId="4" fillId="0" borderId="6" xfId="18" applyFont="1" applyBorder="1" applyAlignment="1">
      <alignment horizontal="center"/>
    </xf>
    <xf numFmtId="4" fontId="4" fillId="0" borderId="6" xfId="18" applyNumberFormat="1" applyFont="1" applyBorder="1" applyAlignment="1">
      <alignment horizontal="center"/>
    </xf>
    <xf numFmtId="165" fontId="4" fillId="0" borderId="6" xfId="18" applyNumberFormat="1" applyFont="1" applyBorder="1" applyAlignment="1">
      <alignment horizontal="right"/>
    </xf>
    <xf numFmtId="0" fontId="6" fillId="2" borderId="26" xfId="18" applyFont="1" applyFill="1" applyBorder="1" applyAlignment="1">
      <alignment horizontal="center" vertical="center"/>
    </xf>
    <xf numFmtId="0" fontId="6" fillId="2" borderId="27" xfId="18" applyFont="1" applyFill="1" applyBorder="1" applyAlignment="1">
      <alignment horizontal="center" vertical="center"/>
    </xf>
    <xf numFmtId="0" fontId="6" fillId="2" borderId="28" xfId="20" applyNumberFormat="1" applyFont="1" applyFill="1" applyBorder="1" applyAlignment="1">
      <alignment horizontal="center" vertical="center" wrapText="1"/>
    </xf>
    <xf numFmtId="0" fontId="6" fillId="2" borderId="29" xfId="20" applyNumberFormat="1" applyFont="1" applyFill="1" applyBorder="1" applyAlignment="1">
      <alignment horizontal="center" vertical="center" wrapText="1"/>
    </xf>
    <xf numFmtId="0" fontId="6" fillId="0" borderId="21" xfId="18" applyFont="1" applyBorder="1" applyAlignment="1">
      <alignment horizontal="left"/>
    </xf>
    <xf numFmtId="4" fontId="6" fillId="0" borderId="23" xfId="18" applyNumberFormat="1" applyFont="1" applyBorder="1" applyAlignment="1">
      <alignment horizontal="center"/>
    </xf>
    <xf numFmtId="0" fontId="4" fillId="0" borderId="21" xfId="18" applyFont="1" applyBorder="1" applyAlignment="1">
      <alignment horizontal="left"/>
    </xf>
    <xf numFmtId="4" fontId="4" fillId="0" borderId="23" xfId="18" applyNumberFormat="1" applyFont="1" applyBorder="1" applyAlignment="1">
      <alignment horizontal="right"/>
    </xf>
    <xf numFmtId="0" fontId="4" fillId="0" borderId="21" xfId="18" applyFont="1" applyBorder="1" applyAlignment="1">
      <alignment horizontal="center"/>
    </xf>
    <xf numFmtId="165" fontId="4" fillId="0" borderId="23" xfId="18" applyNumberFormat="1" applyFont="1" applyBorder="1" applyAlignment="1">
      <alignment horizontal="right"/>
    </xf>
    <xf numFmtId="165" fontId="6" fillId="0" borderId="23" xfId="18" applyNumberFormat="1" applyFont="1" applyBorder="1" applyAlignment="1">
      <alignment horizontal="center"/>
    </xf>
    <xf numFmtId="165" fontId="1" fillId="0" borderId="23" xfId="18" applyNumberFormat="1" applyBorder="1"/>
    <xf numFmtId="0" fontId="4" fillId="0" borderId="21" xfId="18" applyFont="1" applyBorder="1" applyAlignment="1">
      <alignment horizontal="left" vertical="center" wrapText="1"/>
    </xf>
    <xf numFmtId="165" fontId="6" fillId="0" borderId="23" xfId="18" applyNumberFormat="1" applyFont="1" applyBorder="1" applyAlignment="1">
      <alignment horizontal="right"/>
    </xf>
    <xf numFmtId="0" fontId="4" fillId="0" borderId="23" xfId="18" applyFont="1" applyBorder="1" applyAlignment="1">
      <alignment horizontal="center"/>
    </xf>
    <xf numFmtId="0" fontId="12" fillId="0" borderId="30" xfId="18" applyFont="1" applyBorder="1"/>
    <xf numFmtId="0" fontId="12" fillId="0" borderId="18" xfId="18" applyFont="1" applyBorder="1" applyAlignment="1">
      <alignment horizontal="center" vertical="center" wrapText="1"/>
    </xf>
    <xf numFmtId="4" fontId="12" fillId="0" borderId="31" xfId="18" applyNumberFormat="1" applyFont="1" applyBorder="1" applyAlignment="1">
      <alignment horizontal="right" vertical="center" wrapText="1"/>
    </xf>
    <xf numFmtId="4" fontId="12" fillId="0" borderId="32" xfId="18" applyNumberFormat="1" applyFont="1" applyBorder="1" applyAlignment="1">
      <alignment horizontal="right" vertical="center" wrapText="1"/>
    </xf>
    <xf numFmtId="4" fontId="4" fillId="0" borderId="6" xfId="30" applyNumberFormat="1" applyFont="1" applyFill="1" applyBorder="1"/>
    <xf numFmtId="4" fontId="6" fillId="2" borderId="6" xfId="17" applyNumberFormat="1" applyFont="1" applyFill="1" applyBorder="1" applyAlignment="1">
      <alignment horizontal="center" vertical="center" wrapText="1"/>
    </xf>
    <xf numFmtId="0" fontId="3" fillId="0" borderId="0" xfId="16" applyFont="1" applyAlignment="1">
      <alignment vertical="top"/>
    </xf>
    <xf numFmtId="0" fontId="10" fillId="0" borderId="0" xfId="15" applyFont="1" applyAlignment="1">
      <alignment horizontal="center" vertical="center"/>
    </xf>
    <xf numFmtId="0" fontId="10" fillId="0" borderId="0" xfId="15" applyFont="1" applyAlignment="1">
      <alignment horizontal="center"/>
    </xf>
    <xf numFmtId="0" fontId="3" fillId="0" borderId="0" xfId="16" applyFont="1" applyAlignment="1">
      <alignment horizontal="left" vertical="top"/>
    </xf>
    <xf numFmtId="0" fontId="6" fillId="2" borderId="7" xfId="15" applyFont="1" applyFill="1" applyBorder="1" applyAlignment="1">
      <alignment horizontal="center" vertical="center"/>
    </xf>
    <xf numFmtId="0" fontId="6" fillId="2" borderId="8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8" xfId="17" applyNumberFormat="1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/>
    </xf>
    <xf numFmtId="0" fontId="6" fillId="2" borderId="2" xfId="15" applyFont="1" applyFill="1" applyBorder="1" applyAlignment="1">
      <alignment horizontal="center" vertical="center" wrapText="1"/>
    </xf>
    <xf numFmtId="0" fontId="6" fillId="2" borderId="4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3" fillId="0" borderId="2" xfId="16" applyFont="1" applyBorder="1" applyAlignment="1">
      <alignment horizontal="left"/>
    </xf>
    <xf numFmtId="0" fontId="3" fillId="0" borderId="3" xfId="16" applyFont="1" applyBorder="1" applyAlignment="1">
      <alignment horizontal="left"/>
    </xf>
    <xf numFmtId="0" fontId="3" fillId="0" borderId="4" xfId="16" applyFont="1" applyBorder="1" applyAlignment="1">
      <alignment horizontal="left"/>
    </xf>
    <xf numFmtId="0" fontId="27" fillId="0" borderId="0" xfId="15" applyFont="1" applyAlignment="1">
      <alignment horizontal="center"/>
    </xf>
    <xf numFmtId="0" fontId="11" fillId="0" borderId="0" xfId="16" applyFont="1" applyAlignment="1">
      <alignment horizontal="left" vertical="top"/>
    </xf>
    <xf numFmtId="0" fontId="6" fillId="2" borderId="17" xfId="15" applyFont="1" applyFill="1" applyBorder="1" applyAlignment="1">
      <alignment horizontal="center" vertical="center"/>
    </xf>
    <xf numFmtId="0" fontId="5" fillId="0" borderId="0" xfId="12" applyFont="1" applyAlignment="1">
      <alignment horizontal="justify" vertical="center"/>
    </xf>
    <xf numFmtId="0" fontId="3" fillId="0" borderId="5" xfId="16" applyFont="1" applyBorder="1" applyAlignment="1">
      <alignment horizontal="justify" vertical="center" wrapText="1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Alignment="1">
      <alignment horizontal="left" vertical="top"/>
    </xf>
    <xf numFmtId="0" fontId="5" fillId="0" borderId="0" xfId="8" applyFont="1" applyAlignment="1">
      <alignment horizontal="justify" vertical="center" wrapText="1"/>
    </xf>
    <xf numFmtId="0" fontId="3" fillId="0" borderId="10" xfId="8" applyFont="1" applyBorder="1" applyAlignment="1">
      <alignment horizontal="center"/>
    </xf>
    <xf numFmtId="0" fontId="3" fillId="0" borderId="0" xfId="8" applyFont="1" applyAlignment="1">
      <alignment horizontal="left" wrapText="1"/>
    </xf>
  </cellXfs>
  <cellStyles count="32">
    <cellStyle name="=C:\WINNT\SYSTEM32\COMMAND.COM" xfId="4" xr:uid="{00000000-0005-0000-0000-000000000000}"/>
    <cellStyle name="Millares" xfId="29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2 2" xfId="30" xr:uid="{00000000-0005-0000-0000-000005000000}"/>
    <cellStyle name="Millares 6 3" xfId="20" xr:uid="{00000000-0005-0000-0000-000006000000}"/>
    <cellStyle name="Moneda 2 2" xfId="25" xr:uid="{00000000-0005-0000-0000-000007000000}"/>
    <cellStyle name="Moneda 3" xfId="24" xr:uid="{00000000-0005-0000-0000-000008000000}"/>
    <cellStyle name="Normal" xfId="0" builtinId="0"/>
    <cellStyle name="Normal 10" xfId="14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5" xfId="12" xr:uid="{00000000-0005-0000-0000-00000F000000}"/>
    <cellStyle name="Normal 2" xfId="6" xr:uid="{00000000-0005-0000-0000-000010000000}"/>
    <cellStyle name="Normal 2 13" xfId="1" xr:uid="{00000000-0005-0000-0000-000011000000}"/>
    <cellStyle name="Normal 2 2" xfId="8" xr:uid="{00000000-0005-0000-0000-000012000000}"/>
    <cellStyle name="Normal 2 5 2" xfId="16" xr:uid="{00000000-0005-0000-0000-000013000000}"/>
    <cellStyle name="Normal 2 5 3" xfId="19" xr:uid="{00000000-0005-0000-0000-000014000000}"/>
    <cellStyle name="Normal 3" xfId="10" xr:uid="{00000000-0005-0000-0000-000015000000}"/>
    <cellStyle name="Normal 3 2" xfId="5" xr:uid="{00000000-0005-0000-0000-000016000000}"/>
    <cellStyle name="Normal 4" xfId="13" xr:uid="{00000000-0005-0000-0000-000017000000}"/>
    <cellStyle name="Normal 4 2" xfId="21" xr:uid="{00000000-0005-0000-0000-000018000000}"/>
    <cellStyle name="Normal 5" xfId="11" xr:uid="{00000000-0005-0000-0000-000019000000}"/>
    <cellStyle name="Normal 6" xfId="26" xr:uid="{00000000-0005-0000-0000-00001A000000}"/>
    <cellStyle name="Normal 6 3 2 2 3" xfId="23" xr:uid="{00000000-0005-0000-0000-00001B000000}"/>
    <cellStyle name="Normal 6 7" xfId="7" xr:uid="{00000000-0005-0000-0000-00001C000000}"/>
    <cellStyle name="Normal 7" xfId="27" xr:uid="{00000000-0005-0000-0000-00001D000000}"/>
    <cellStyle name="Normal 7 4" xfId="28" xr:uid="{00000000-0005-0000-0000-00001E000000}"/>
    <cellStyle name="Porcentaje" xfId="3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40</xdr:row>
      <xdr:rowOff>171450</xdr:rowOff>
    </xdr:from>
    <xdr:to>
      <xdr:col>1</xdr:col>
      <xdr:colOff>1080135</xdr:colOff>
      <xdr:row>41</xdr:row>
      <xdr:rowOff>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85775" y="4343400"/>
          <a:ext cx="1356360" cy="654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	</a:t>
          </a:r>
        </a:p>
      </xdr:txBody>
    </xdr:sp>
    <xdr:clientData/>
  </xdr:twoCellAnchor>
  <xdr:twoCellAnchor>
    <xdr:from>
      <xdr:col>1</xdr:col>
      <xdr:colOff>1781175</xdr:colOff>
      <xdr:row>40</xdr:row>
      <xdr:rowOff>161925</xdr:rowOff>
    </xdr:from>
    <xdr:to>
      <xdr:col>2</xdr:col>
      <xdr:colOff>621475</xdr:colOff>
      <xdr:row>41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543175" y="4333875"/>
          <a:ext cx="14977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</xdr:txBody>
    </xdr:sp>
    <xdr:clientData/>
  </xdr:twoCellAnchor>
  <xdr:twoCellAnchor>
    <xdr:from>
      <xdr:col>2</xdr:col>
      <xdr:colOff>276225</xdr:colOff>
      <xdr:row>40</xdr:row>
      <xdr:rowOff>171450</xdr:rowOff>
    </xdr:from>
    <xdr:to>
      <xdr:col>5</xdr:col>
      <xdr:colOff>54450</xdr:colOff>
      <xdr:row>41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695700" y="4343400"/>
          <a:ext cx="311197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</a:p>
      </xdr:txBody>
    </xdr:sp>
    <xdr:clientData/>
  </xdr:twoCellAnchor>
  <xdr:twoCellAnchor>
    <xdr:from>
      <xdr:col>4</xdr:col>
      <xdr:colOff>733425</xdr:colOff>
      <xdr:row>40</xdr:row>
      <xdr:rowOff>161925</xdr:rowOff>
    </xdr:from>
    <xdr:to>
      <xdr:col>6</xdr:col>
      <xdr:colOff>883919</xdr:colOff>
      <xdr:row>41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391275" y="4333875"/>
          <a:ext cx="2331719" cy="8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Contralor interno y/o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</a:t>
          </a:r>
        </a:p>
      </xdr:txBody>
    </xdr:sp>
    <xdr:clientData/>
  </xdr:twoCellAnchor>
  <xdr:twoCellAnchor>
    <xdr:from>
      <xdr:col>0</xdr:col>
      <xdr:colOff>28575</xdr:colOff>
      <xdr:row>2</xdr:row>
      <xdr:rowOff>47625</xdr:rowOff>
    </xdr:from>
    <xdr:to>
      <xdr:col>1</xdr:col>
      <xdr:colOff>1495424</xdr:colOff>
      <xdr:row>5</xdr:row>
      <xdr:rowOff>105008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28575" y="428625"/>
          <a:ext cx="2228849" cy="638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171450</xdr:colOff>
      <xdr:row>1</xdr:row>
      <xdr:rowOff>104775</xdr:rowOff>
    </xdr:from>
    <xdr:to>
      <xdr:col>5</xdr:col>
      <xdr:colOff>1040732</xdr:colOff>
      <xdr:row>5</xdr:row>
      <xdr:rowOff>142875</xdr:rowOff>
    </xdr:to>
    <xdr:pic>
      <xdr:nvPicPr>
        <xdr:cNvPr id="13" name="Imagen 5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295275"/>
          <a:ext cx="869282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40</xdr:row>
      <xdr:rowOff>171450</xdr:rowOff>
    </xdr:from>
    <xdr:to>
      <xdr:col>6</xdr:col>
      <xdr:colOff>1081892</xdr:colOff>
      <xdr:row>50</xdr:row>
      <xdr:rowOff>19053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75FC6B0-DD0F-5C68-FD48-B8E9BE006F36}"/>
            </a:ext>
          </a:extLst>
        </xdr:cNvPr>
        <xdr:cNvGrpSpPr/>
      </xdr:nvGrpSpPr>
      <xdr:grpSpPr>
        <a:xfrm>
          <a:off x="0" y="8077200"/>
          <a:ext cx="11235542" cy="1314453"/>
          <a:chOff x="598280" y="5875020"/>
          <a:chExt cx="4395295" cy="677997"/>
        </a:xfrm>
      </xdr:grpSpPr>
      <xdr:sp macro="" textlink="">
        <xdr:nvSpPr>
          <xdr:cNvPr id="16" name="Text Box 9">
            <a:extLst>
              <a:ext uri="{FF2B5EF4-FFF2-40B4-BE49-F238E27FC236}">
                <a16:creationId xmlns:a16="http://schemas.microsoft.com/office/drawing/2014/main" id="{021B7C77-ED61-3BB1-260E-508B980486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3643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A77F58D7-47F0-026D-4101-883470F0D4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2</xdr:col>
      <xdr:colOff>1000125</xdr:colOff>
      <xdr:row>6</xdr:row>
      <xdr:rowOff>0</xdr:rowOff>
    </xdr:to>
    <xdr:pic>
      <xdr:nvPicPr>
        <xdr:cNvPr id="10" name="Imagen 4">
          <a:extLst>
            <a:ext uri="{FF2B5EF4-FFF2-40B4-BE49-F238E27FC236}">
              <a16:creationId xmlns:a16="http://schemas.microsoft.com/office/drawing/2014/main" id="{46FB6454-E5EE-ABDE-BABD-40226D696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371475" y="381000"/>
          <a:ext cx="1943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1</xdr:row>
      <xdr:rowOff>28575</xdr:rowOff>
    </xdr:from>
    <xdr:to>
      <xdr:col>5</xdr:col>
      <xdr:colOff>1209675</xdr:colOff>
      <xdr:row>5</xdr:row>
      <xdr:rowOff>161925</xdr:rowOff>
    </xdr:to>
    <xdr:pic>
      <xdr:nvPicPr>
        <xdr:cNvPr id="12" name="Imagen 51">
          <a:extLst>
            <a:ext uri="{FF2B5EF4-FFF2-40B4-BE49-F238E27FC236}">
              <a16:creationId xmlns:a16="http://schemas.microsoft.com/office/drawing/2014/main" id="{7B4B8EC8-691C-A8D9-C897-8ACD870E7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219075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5</xdr:col>
      <xdr:colOff>1196211</xdr:colOff>
      <xdr:row>41</xdr:row>
      <xdr:rowOff>171453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5604D7C-4FE9-4C1B-8BAD-05627E3C77E7}"/>
            </a:ext>
          </a:extLst>
        </xdr:cNvPr>
        <xdr:cNvGrpSpPr/>
      </xdr:nvGrpSpPr>
      <xdr:grpSpPr>
        <a:xfrm>
          <a:off x="323850" y="7534275"/>
          <a:ext cx="8987661" cy="1314453"/>
          <a:chOff x="598280" y="5875020"/>
          <a:chExt cx="3515934" cy="677997"/>
        </a:xfrm>
      </xdr:grpSpPr>
      <xdr:sp macro="" textlink="">
        <xdr:nvSpPr>
          <xdr:cNvPr id="13" name="Text Box 9">
            <a:extLst>
              <a:ext uri="{FF2B5EF4-FFF2-40B4-BE49-F238E27FC236}">
                <a16:creationId xmlns:a16="http://schemas.microsoft.com/office/drawing/2014/main" id="{D9179B21-A866-B7FD-A7F7-9FF0A38CBE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34282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20" name="Text Box 9">
            <a:extLst>
              <a:ext uri="{FF2B5EF4-FFF2-40B4-BE49-F238E27FC236}">
                <a16:creationId xmlns:a16="http://schemas.microsoft.com/office/drawing/2014/main" id="{FCE9EBB1-BFC3-217D-9A2C-BDF3B761BB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152400</xdr:rowOff>
    </xdr:from>
    <xdr:to>
      <xdr:col>2</xdr:col>
      <xdr:colOff>333375</xdr:colOff>
      <xdr:row>5</xdr:row>
      <xdr:rowOff>152400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466725" y="342900"/>
          <a:ext cx="18859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</xdr:row>
      <xdr:rowOff>63407</xdr:rowOff>
    </xdr:from>
    <xdr:to>
      <xdr:col>5</xdr:col>
      <xdr:colOff>1247775</xdr:colOff>
      <xdr:row>5</xdr:row>
      <xdr:rowOff>152400</xdr:rowOff>
    </xdr:to>
    <xdr:pic>
      <xdr:nvPicPr>
        <xdr:cNvPr id="12" name="Imagen 5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53907"/>
          <a:ext cx="923925" cy="860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6</xdr:col>
      <xdr:colOff>119879</xdr:colOff>
      <xdr:row>23</xdr:row>
      <xdr:rowOff>171453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660CE15A-F393-4AE6-8850-647789D4B382}"/>
            </a:ext>
          </a:extLst>
        </xdr:cNvPr>
        <xdr:cNvGrpSpPr/>
      </xdr:nvGrpSpPr>
      <xdr:grpSpPr>
        <a:xfrm>
          <a:off x="514350" y="3495675"/>
          <a:ext cx="9692504" cy="1314453"/>
          <a:chOff x="598280" y="5875020"/>
          <a:chExt cx="3791666" cy="677997"/>
        </a:xfrm>
      </xdr:grpSpPr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25161440-94E3-9BD0-9D3C-122ABC702F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10014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20" name="Text Box 9">
            <a:extLst>
              <a:ext uri="{FF2B5EF4-FFF2-40B4-BE49-F238E27FC236}">
                <a16:creationId xmlns:a16="http://schemas.microsoft.com/office/drawing/2014/main" id="{3747ECB4-06C5-DF00-54F2-339A2E8384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1</xdr:row>
      <xdr:rowOff>152400</xdr:rowOff>
    </xdr:from>
    <xdr:to>
      <xdr:col>2</xdr:col>
      <xdr:colOff>876301</xdr:colOff>
      <xdr:row>5</xdr:row>
      <xdr:rowOff>152400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142876" y="342900"/>
          <a:ext cx="1866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342900</xdr:colOff>
      <xdr:row>1</xdr:row>
      <xdr:rowOff>28575</xdr:rowOff>
    </xdr:from>
    <xdr:to>
      <xdr:col>6</xdr:col>
      <xdr:colOff>0</xdr:colOff>
      <xdr:row>5</xdr:row>
      <xdr:rowOff>161925</xdr:rowOff>
    </xdr:to>
    <xdr:pic>
      <xdr:nvPicPr>
        <xdr:cNvPr id="12" name="Imagen 5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19075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6</xdr:col>
      <xdr:colOff>62742</xdr:colOff>
      <xdr:row>47</xdr:row>
      <xdr:rowOff>171453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6EBFA1BE-90AD-4840-8CB6-C69EAA56A5F4}"/>
            </a:ext>
          </a:extLst>
        </xdr:cNvPr>
        <xdr:cNvGrpSpPr/>
      </xdr:nvGrpSpPr>
      <xdr:grpSpPr>
        <a:xfrm>
          <a:off x="257175" y="8153400"/>
          <a:ext cx="9121017" cy="1314453"/>
          <a:chOff x="598280" y="5875020"/>
          <a:chExt cx="3568103" cy="677997"/>
        </a:xfrm>
      </xdr:grpSpPr>
      <xdr:sp macro="" textlink="">
        <xdr:nvSpPr>
          <xdr:cNvPr id="18" name="Text Box 9">
            <a:extLst>
              <a:ext uri="{FF2B5EF4-FFF2-40B4-BE49-F238E27FC236}">
                <a16:creationId xmlns:a16="http://schemas.microsoft.com/office/drawing/2014/main" id="{7CA38C35-3442-57A0-5E56-05F7460527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86451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0FC26570-458C-8E5C-8907-9C0ECD5AD9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21</xdr:row>
      <xdr:rowOff>171450</xdr:rowOff>
    </xdr:from>
    <xdr:to>
      <xdr:col>2</xdr:col>
      <xdr:colOff>984885</xdr:colOff>
      <xdr:row>23</xdr:row>
      <xdr:rowOff>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390525" y="2371725"/>
          <a:ext cx="1356360" cy="654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	</a:t>
          </a:r>
        </a:p>
      </xdr:txBody>
    </xdr:sp>
    <xdr:clientData/>
  </xdr:twoCellAnchor>
  <xdr:twoCellAnchor>
    <xdr:from>
      <xdr:col>2</xdr:col>
      <xdr:colOff>1247775</xdr:colOff>
      <xdr:row>21</xdr:row>
      <xdr:rowOff>171450</xdr:rowOff>
    </xdr:from>
    <xdr:to>
      <xdr:col>3</xdr:col>
      <xdr:colOff>631000</xdr:colOff>
      <xdr:row>23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2009775" y="2371725"/>
          <a:ext cx="14977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</xdr:txBody>
    </xdr:sp>
    <xdr:clientData/>
  </xdr:twoCellAnchor>
  <xdr:twoCellAnchor>
    <xdr:from>
      <xdr:col>2</xdr:col>
      <xdr:colOff>2105025</xdr:colOff>
      <xdr:row>21</xdr:row>
      <xdr:rowOff>171450</xdr:rowOff>
    </xdr:from>
    <xdr:to>
      <xdr:col>5</xdr:col>
      <xdr:colOff>854550</xdr:colOff>
      <xdr:row>23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867025" y="2371725"/>
          <a:ext cx="311197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</a:p>
      </xdr:txBody>
    </xdr:sp>
    <xdr:clientData/>
  </xdr:twoCellAnchor>
  <xdr:twoCellAnchor>
    <xdr:from>
      <xdr:col>5</xdr:col>
      <xdr:colOff>228600</xdr:colOff>
      <xdr:row>21</xdr:row>
      <xdr:rowOff>171450</xdr:rowOff>
    </xdr:from>
    <xdr:to>
      <xdr:col>7</xdr:col>
      <xdr:colOff>760094</xdr:colOff>
      <xdr:row>23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5353050" y="2371725"/>
          <a:ext cx="2331719" cy="8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Contralor interno y/o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</a:t>
          </a:r>
        </a:p>
      </xdr:txBody>
    </xdr:sp>
    <xdr:clientData/>
  </xdr:twoCellAnchor>
  <xdr:twoCellAnchor>
    <xdr:from>
      <xdr:col>1</xdr:col>
      <xdr:colOff>85725</xdr:colOff>
      <xdr:row>2</xdr:row>
      <xdr:rowOff>76200</xdr:rowOff>
    </xdr:from>
    <xdr:to>
      <xdr:col>2</xdr:col>
      <xdr:colOff>1238250</xdr:colOff>
      <xdr:row>5</xdr:row>
      <xdr:rowOff>129185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647700" y="457200"/>
          <a:ext cx="1914525" cy="6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1</xdr:row>
      <xdr:rowOff>76200</xdr:rowOff>
    </xdr:from>
    <xdr:to>
      <xdr:col>7</xdr:col>
      <xdr:colOff>673468</xdr:colOff>
      <xdr:row>5</xdr:row>
      <xdr:rowOff>171450</xdr:rowOff>
    </xdr:to>
    <xdr:pic>
      <xdr:nvPicPr>
        <xdr:cNvPr id="13" name="Imagen 5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266700"/>
          <a:ext cx="930643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7</xdr:col>
      <xdr:colOff>634232</xdr:colOff>
      <xdr:row>29</xdr:row>
      <xdr:rowOff>171453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05C0C865-26C6-42A6-AAB9-5BADB16B11E5}"/>
            </a:ext>
          </a:extLst>
        </xdr:cNvPr>
        <xdr:cNvGrpSpPr/>
      </xdr:nvGrpSpPr>
      <xdr:grpSpPr>
        <a:xfrm>
          <a:off x="561975" y="4486275"/>
          <a:ext cx="9368657" cy="1314453"/>
          <a:chOff x="598280" y="5875020"/>
          <a:chExt cx="3664978" cy="677997"/>
        </a:xfrm>
      </xdr:grpSpPr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CD323106-C0B7-5993-7C3B-040D8F5351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83326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20" name="Text Box 9">
            <a:extLst>
              <a:ext uri="{FF2B5EF4-FFF2-40B4-BE49-F238E27FC236}">
                <a16:creationId xmlns:a16="http://schemas.microsoft.com/office/drawing/2014/main" id="{1DAE7A27-B3ED-7BC9-2AE7-28398E8C48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16</xdr:row>
      <xdr:rowOff>180975</xdr:rowOff>
    </xdr:from>
    <xdr:to>
      <xdr:col>2</xdr:col>
      <xdr:colOff>965835</xdr:colOff>
      <xdr:row>17</xdr:row>
      <xdr:rowOff>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371475" y="2381250"/>
          <a:ext cx="1356360" cy="654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	</a:t>
          </a:r>
        </a:p>
      </xdr:txBody>
    </xdr:sp>
    <xdr:clientData/>
  </xdr:twoCellAnchor>
  <xdr:twoCellAnchor>
    <xdr:from>
      <xdr:col>2</xdr:col>
      <xdr:colOff>1476375</xdr:colOff>
      <xdr:row>16</xdr:row>
      <xdr:rowOff>161925</xdr:rowOff>
    </xdr:from>
    <xdr:to>
      <xdr:col>3</xdr:col>
      <xdr:colOff>859600</xdr:colOff>
      <xdr:row>17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2238375" y="2362200"/>
          <a:ext cx="14977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</xdr:txBody>
    </xdr:sp>
    <xdr:clientData/>
  </xdr:twoCellAnchor>
  <xdr:twoCellAnchor>
    <xdr:from>
      <xdr:col>3</xdr:col>
      <xdr:colOff>200025</xdr:colOff>
      <xdr:row>16</xdr:row>
      <xdr:rowOff>171450</xdr:rowOff>
    </xdr:from>
    <xdr:to>
      <xdr:col>6</xdr:col>
      <xdr:colOff>25875</xdr:colOff>
      <xdr:row>17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3076575" y="2371725"/>
          <a:ext cx="311197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</a:p>
      </xdr:txBody>
    </xdr:sp>
    <xdr:clientData/>
  </xdr:twoCellAnchor>
  <xdr:twoCellAnchor>
    <xdr:from>
      <xdr:col>5</xdr:col>
      <xdr:colOff>523875</xdr:colOff>
      <xdr:row>16</xdr:row>
      <xdr:rowOff>171450</xdr:rowOff>
    </xdr:from>
    <xdr:to>
      <xdr:col>8</xdr:col>
      <xdr:colOff>293369</xdr:colOff>
      <xdr:row>17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5648325" y="2371725"/>
          <a:ext cx="2331719" cy="8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Contralor interno y/o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</a:t>
          </a:r>
        </a:p>
      </xdr:txBody>
    </xdr:sp>
    <xdr:clientData/>
  </xdr:twoCellAnchor>
  <xdr:twoCellAnchor>
    <xdr:from>
      <xdr:col>1</xdr:col>
      <xdr:colOff>66675</xdr:colOff>
      <xdr:row>2</xdr:row>
      <xdr:rowOff>66675</xdr:rowOff>
    </xdr:from>
    <xdr:to>
      <xdr:col>2</xdr:col>
      <xdr:colOff>1323975</xdr:colOff>
      <xdr:row>5</xdr:row>
      <xdr:rowOff>119660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447675" y="447675"/>
          <a:ext cx="2019300" cy="6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533400</xdr:colOff>
      <xdr:row>1</xdr:row>
      <xdr:rowOff>64060</xdr:rowOff>
    </xdr:from>
    <xdr:to>
      <xdr:col>7</xdr:col>
      <xdr:colOff>704850</xdr:colOff>
      <xdr:row>5</xdr:row>
      <xdr:rowOff>161924</xdr:rowOff>
    </xdr:to>
    <xdr:pic>
      <xdr:nvPicPr>
        <xdr:cNvPr id="13" name="Imagen 51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254560"/>
          <a:ext cx="933450" cy="86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7</xdr:col>
      <xdr:colOff>615185</xdr:colOff>
      <xdr:row>24</xdr:row>
      <xdr:rowOff>171453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1E7A3DEC-77BB-458A-8796-215B5C6FD1E3}"/>
            </a:ext>
          </a:extLst>
        </xdr:cNvPr>
        <xdr:cNvGrpSpPr/>
      </xdr:nvGrpSpPr>
      <xdr:grpSpPr>
        <a:xfrm>
          <a:off x="381000" y="3533775"/>
          <a:ext cx="9082910" cy="1314453"/>
          <a:chOff x="598280" y="5875020"/>
          <a:chExt cx="3553195" cy="677997"/>
        </a:xfrm>
      </xdr:grpSpPr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C21EC1AA-B198-E52F-95F2-CF2233171A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71543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20" name="Text Box 9">
            <a:extLst>
              <a:ext uri="{FF2B5EF4-FFF2-40B4-BE49-F238E27FC236}">
                <a16:creationId xmlns:a16="http://schemas.microsoft.com/office/drawing/2014/main" id="{60967122-977C-9025-0E14-52C55FA9CE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141035</xdr:colOff>
      <xdr:row>5</xdr:row>
      <xdr:rowOff>138710</xdr:rowOff>
    </xdr:to>
    <xdr:pic>
      <xdr:nvPicPr>
        <xdr:cNvPr id="12" name="Imagen 4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771525" y="200025"/>
          <a:ext cx="1798385" cy="710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609600</xdr:colOff>
      <xdr:row>1</xdr:row>
      <xdr:rowOff>173131</xdr:rowOff>
    </xdr:from>
    <xdr:to>
      <xdr:col>4</xdr:col>
      <xdr:colOff>1447800</xdr:colOff>
      <xdr:row>6</xdr:row>
      <xdr:rowOff>0</xdr:rowOff>
    </xdr:to>
    <xdr:pic>
      <xdr:nvPicPr>
        <xdr:cNvPr id="14" name="Imagen 51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363631"/>
          <a:ext cx="838200" cy="78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4</xdr:col>
      <xdr:colOff>1462916</xdr:colOff>
      <xdr:row>34</xdr:row>
      <xdr:rowOff>57153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092A825-B4D0-4090-BEE3-F354106903F8}"/>
            </a:ext>
          </a:extLst>
        </xdr:cNvPr>
        <xdr:cNvGrpSpPr/>
      </xdr:nvGrpSpPr>
      <xdr:grpSpPr>
        <a:xfrm>
          <a:off x="0" y="5419725"/>
          <a:ext cx="8692391" cy="1314453"/>
          <a:chOff x="598280" y="5875020"/>
          <a:chExt cx="3400426" cy="677997"/>
        </a:xfrm>
      </xdr:grpSpPr>
      <xdr:sp macro="" textlink="">
        <xdr:nvSpPr>
          <xdr:cNvPr id="11" name="Text Box 9">
            <a:extLst>
              <a:ext uri="{FF2B5EF4-FFF2-40B4-BE49-F238E27FC236}">
                <a16:creationId xmlns:a16="http://schemas.microsoft.com/office/drawing/2014/main" id="{2799C3D7-2CE5-F079-CB7A-1BDD1F0D37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8774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680C2453-982B-5233-9AEC-DC0EC98E06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76719</xdr:rowOff>
    </xdr:from>
    <xdr:to>
      <xdr:col>2</xdr:col>
      <xdr:colOff>123825</xdr:colOff>
      <xdr:row>5</xdr:row>
      <xdr:rowOff>100609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762000" y="457719"/>
          <a:ext cx="2124075" cy="681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962025</xdr:colOff>
      <xdr:row>2</xdr:row>
      <xdr:rowOff>0</xdr:rowOff>
    </xdr:from>
    <xdr:to>
      <xdr:col>5</xdr:col>
      <xdr:colOff>839303</xdr:colOff>
      <xdr:row>5</xdr:row>
      <xdr:rowOff>133350</xdr:rowOff>
    </xdr:to>
    <xdr:pic>
      <xdr:nvPicPr>
        <xdr:cNvPr id="10" name="Imagen 51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381000"/>
          <a:ext cx="848828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6</xdr:col>
      <xdr:colOff>100838</xdr:colOff>
      <xdr:row>63</xdr:row>
      <xdr:rowOff>171453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B7A920B3-3F66-48F4-9564-DD29E36E9175}"/>
            </a:ext>
          </a:extLst>
        </xdr:cNvPr>
        <xdr:cNvGrpSpPr/>
      </xdr:nvGrpSpPr>
      <xdr:grpSpPr>
        <a:xfrm>
          <a:off x="0" y="13458825"/>
          <a:ext cx="8854313" cy="1314453"/>
          <a:chOff x="598280" y="5875020"/>
          <a:chExt cx="3463768" cy="677997"/>
        </a:xfrm>
      </xdr:grpSpPr>
      <xdr:sp macro="" textlink="">
        <xdr:nvSpPr>
          <xdr:cNvPr id="12" name="Text Box 9">
            <a:extLst>
              <a:ext uri="{FF2B5EF4-FFF2-40B4-BE49-F238E27FC236}">
                <a16:creationId xmlns:a16="http://schemas.microsoft.com/office/drawing/2014/main" id="{EE9195D1-2E26-099B-6174-08502C2372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82116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16" name="Text Box 9">
            <a:extLst>
              <a:ext uri="{FF2B5EF4-FFF2-40B4-BE49-F238E27FC236}">
                <a16:creationId xmlns:a16="http://schemas.microsoft.com/office/drawing/2014/main" id="{21CC05A4-EF66-9250-246B-F8A921512B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27</xdr:row>
      <xdr:rowOff>171450</xdr:rowOff>
    </xdr:from>
    <xdr:to>
      <xdr:col>1</xdr:col>
      <xdr:colOff>861060</xdr:colOff>
      <xdr:row>28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66700" y="3648075"/>
          <a:ext cx="1356360" cy="654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	</a:t>
          </a:r>
        </a:p>
      </xdr:txBody>
    </xdr:sp>
    <xdr:clientData/>
  </xdr:twoCellAnchor>
  <xdr:twoCellAnchor>
    <xdr:from>
      <xdr:col>1</xdr:col>
      <xdr:colOff>1352550</xdr:colOff>
      <xdr:row>27</xdr:row>
      <xdr:rowOff>161925</xdr:rowOff>
    </xdr:from>
    <xdr:to>
      <xdr:col>2</xdr:col>
      <xdr:colOff>850075</xdr:colOff>
      <xdr:row>28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114550" y="3638550"/>
          <a:ext cx="14977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</xdr:txBody>
    </xdr:sp>
    <xdr:clientData/>
  </xdr:twoCellAnchor>
  <xdr:twoCellAnchor>
    <xdr:from>
      <xdr:col>2</xdr:col>
      <xdr:colOff>314325</xdr:colOff>
      <xdr:row>27</xdr:row>
      <xdr:rowOff>171450</xdr:rowOff>
    </xdr:from>
    <xdr:to>
      <xdr:col>5</xdr:col>
      <xdr:colOff>73500</xdr:colOff>
      <xdr:row>28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076575" y="3648075"/>
          <a:ext cx="311197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</a:p>
      </xdr:txBody>
    </xdr:sp>
    <xdr:clientData/>
  </xdr:twoCellAnchor>
  <xdr:twoCellAnchor>
    <xdr:from>
      <xdr:col>4</xdr:col>
      <xdr:colOff>857250</xdr:colOff>
      <xdr:row>27</xdr:row>
      <xdr:rowOff>171450</xdr:rowOff>
    </xdr:from>
    <xdr:to>
      <xdr:col>7</xdr:col>
      <xdr:colOff>302894</xdr:colOff>
      <xdr:row>28</xdr:row>
      <xdr:rowOff>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819775" y="3648075"/>
          <a:ext cx="2331719" cy="8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Contralor interno y/o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</a:t>
          </a:r>
        </a:p>
      </xdr:txBody>
    </xdr:sp>
    <xdr:clientData/>
  </xdr:twoCellAnchor>
  <xdr:twoCellAnchor>
    <xdr:from>
      <xdr:col>0</xdr:col>
      <xdr:colOff>0</xdr:colOff>
      <xdr:row>1</xdr:row>
      <xdr:rowOff>161925</xdr:rowOff>
    </xdr:from>
    <xdr:to>
      <xdr:col>1</xdr:col>
      <xdr:colOff>1323974</xdr:colOff>
      <xdr:row>5</xdr:row>
      <xdr:rowOff>161925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0" y="352425"/>
          <a:ext cx="208597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485775</xdr:colOff>
      <xdr:row>1</xdr:row>
      <xdr:rowOff>133350</xdr:rowOff>
    </xdr:from>
    <xdr:to>
      <xdr:col>6</xdr:col>
      <xdr:colOff>1385737</xdr:colOff>
      <xdr:row>6</xdr:row>
      <xdr:rowOff>9525</xdr:rowOff>
    </xdr:to>
    <xdr:pic>
      <xdr:nvPicPr>
        <xdr:cNvPr id="15" name="Imagen 5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323850"/>
          <a:ext cx="899962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7</xdr:col>
      <xdr:colOff>142875</xdr:colOff>
      <xdr:row>33</xdr:row>
      <xdr:rowOff>171453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ACAD1CB7-1A2C-4892-90AD-DA30B299D818}"/>
            </a:ext>
          </a:extLst>
        </xdr:cNvPr>
        <xdr:cNvGrpSpPr/>
      </xdr:nvGrpSpPr>
      <xdr:grpSpPr>
        <a:xfrm>
          <a:off x="0" y="5838825"/>
          <a:ext cx="10410825" cy="1314453"/>
          <a:chOff x="598280" y="5875020"/>
          <a:chExt cx="4395295" cy="677997"/>
        </a:xfrm>
      </xdr:grpSpPr>
      <xdr:sp macro="" textlink="">
        <xdr:nvSpPr>
          <xdr:cNvPr id="21" name="Text Box 9">
            <a:extLst>
              <a:ext uri="{FF2B5EF4-FFF2-40B4-BE49-F238E27FC236}">
                <a16:creationId xmlns:a16="http://schemas.microsoft.com/office/drawing/2014/main" id="{F8254CCF-9F94-573F-6B5F-91FC1B5B43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59032" y="5886450"/>
            <a:ext cx="1234543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22" name="Text Box 9">
            <a:extLst>
              <a:ext uri="{FF2B5EF4-FFF2-40B4-BE49-F238E27FC236}">
                <a16:creationId xmlns:a16="http://schemas.microsoft.com/office/drawing/2014/main" id="{8477C11D-E652-0F8F-8D2E-F2A00AECFF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1101840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152400</xdr:rowOff>
    </xdr:from>
    <xdr:to>
      <xdr:col>2</xdr:col>
      <xdr:colOff>1571625</xdr:colOff>
      <xdr:row>5</xdr:row>
      <xdr:rowOff>152400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0" y="342900"/>
          <a:ext cx="2333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47626</xdr:colOff>
      <xdr:row>1</xdr:row>
      <xdr:rowOff>132405</xdr:rowOff>
    </xdr:from>
    <xdr:to>
      <xdr:col>7</xdr:col>
      <xdr:colOff>1000126</xdr:colOff>
      <xdr:row>6</xdr:row>
      <xdr:rowOff>114299</xdr:rowOff>
    </xdr:to>
    <xdr:pic>
      <xdr:nvPicPr>
        <xdr:cNvPr id="13" name="Imagen 5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1" y="322905"/>
          <a:ext cx="952500" cy="943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7</xdr:col>
      <xdr:colOff>1072379</xdr:colOff>
      <xdr:row>21</xdr:row>
      <xdr:rowOff>171453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F972739-C11B-43EF-BC6F-0E3C071C739D}"/>
            </a:ext>
          </a:extLst>
        </xdr:cNvPr>
        <xdr:cNvGrpSpPr/>
      </xdr:nvGrpSpPr>
      <xdr:grpSpPr>
        <a:xfrm>
          <a:off x="228600" y="2981325"/>
          <a:ext cx="9654404" cy="1314453"/>
          <a:chOff x="598280" y="5875020"/>
          <a:chExt cx="3776761" cy="677997"/>
        </a:xfrm>
      </xdr:grpSpPr>
      <xdr:sp macro="" textlink="">
        <xdr:nvSpPr>
          <xdr:cNvPr id="11" name="Text Box 9">
            <a:extLst>
              <a:ext uri="{FF2B5EF4-FFF2-40B4-BE49-F238E27FC236}">
                <a16:creationId xmlns:a16="http://schemas.microsoft.com/office/drawing/2014/main" id="{A3DE1C80-94AB-622B-6215-2368D937B2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95109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:a16="http://schemas.microsoft.com/office/drawing/2014/main" id="{0936FB53-43E4-4F03-2AB9-1A89C40C67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171450</xdr:rowOff>
    </xdr:from>
    <xdr:to>
      <xdr:col>2</xdr:col>
      <xdr:colOff>729531</xdr:colOff>
      <xdr:row>5</xdr:row>
      <xdr:rowOff>114301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828675" y="361950"/>
          <a:ext cx="2110656" cy="714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647699</xdr:colOff>
      <xdr:row>1</xdr:row>
      <xdr:rowOff>123825</xdr:rowOff>
    </xdr:from>
    <xdr:to>
      <xdr:col>5</xdr:col>
      <xdr:colOff>1527208</xdr:colOff>
      <xdr:row>5</xdr:row>
      <xdr:rowOff>171450</xdr:rowOff>
    </xdr:to>
    <xdr:pic>
      <xdr:nvPicPr>
        <xdr:cNvPr id="12" name="Imagen 5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4" y="314325"/>
          <a:ext cx="87950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8</xdr:col>
      <xdr:colOff>110342</xdr:colOff>
      <xdr:row>21</xdr:row>
      <xdr:rowOff>171453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57B6EF88-2A4D-4249-AAD3-AC707B4F12E9}"/>
            </a:ext>
          </a:extLst>
        </xdr:cNvPr>
        <xdr:cNvGrpSpPr/>
      </xdr:nvGrpSpPr>
      <xdr:grpSpPr>
        <a:xfrm>
          <a:off x="0" y="2952750"/>
          <a:ext cx="11235542" cy="1314453"/>
          <a:chOff x="598280" y="5875020"/>
          <a:chExt cx="4395295" cy="677997"/>
        </a:xfrm>
      </xdr:grpSpPr>
      <xdr:sp macro="" textlink="">
        <xdr:nvSpPr>
          <xdr:cNvPr id="18" name="Text Box 9">
            <a:extLst>
              <a:ext uri="{FF2B5EF4-FFF2-40B4-BE49-F238E27FC236}">
                <a16:creationId xmlns:a16="http://schemas.microsoft.com/office/drawing/2014/main" id="{3716E23C-B21A-E1A2-2937-C649AC9FD0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3643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9657D550-F58E-6FE3-6A03-A18C9FCF41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37</xdr:row>
      <xdr:rowOff>180975</xdr:rowOff>
    </xdr:from>
    <xdr:to>
      <xdr:col>2</xdr:col>
      <xdr:colOff>870585</xdr:colOff>
      <xdr:row>38</xdr:row>
      <xdr:rowOff>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76225" y="6019800"/>
          <a:ext cx="1356360" cy="654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	</a:t>
          </a:r>
        </a:p>
      </xdr:txBody>
    </xdr:sp>
    <xdr:clientData/>
  </xdr:twoCellAnchor>
  <xdr:twoCellAnchor>
    <xdr:from>
      <xdr:col>2</xdr:col>
      <xdr:colOff>1390650</xdr:colOff>
      <xdr:row>37</xdr:row>
      <xdr:rowOff>171450</xdr:rowOff>
    </xdr:from>
    <xdr:to>
      <xdr:col>3</xdr:col>
      <xdr:colOff>564325</xdr:colOff>
      <xdr:row>38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2152650" y="6010275"/>
          <a:ext cx="14977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</xdr:txBody>
    </xdr:sp>
    <xdr:clientData/>
  </xdr:twoCellAnchor>
  <xdr:twoCellAnchor>
    <xdr:from>
      <xdr:col>3</xdr:col>
      <xdr:colOff>142875</xdr:colOff>
      <xdr:row>37</xdr:row>
      <xdr:rowOff>171450</xdr:rowOff>
    </xdr:from>
    <xdr:to>
      <xdr:col>5</xdr:col>
      <xdr:colOff>645000</xdr:colOff>
      <xdr:row>38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3228975" y="6010275"/>
          <a:ext cx="311197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</a:p>
      </xdr:txBody>
    </xdr:sp>
    <xdr:clientData/>
  </xdr:twoCellAnchor>
  <xdr:twoCellAnchor>
    <xdr:from>
      <xdr:col>5</xdr:col>
      <xdr:colOff>228600</xdr:colOff>
      <xdr:row>37</xdr:row>
      <xdr:rowOff>171450</xdr:rowOff>
    </xdr:from>
    <xdr:to>
      <xdr:col>9</xdr:col>
      <xdr:colOff>160019</xdr:colOff>
      <xdr:row>38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5924550" y="6010275"/>
          <a:ext cx="2331719" cy="8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Contralor interno y/o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</a:t>
          </a:r>
        </a:p>
      </xdr:txBody>
    </xdr:sp>
    <xdr:clientData/>
  </xdr:twoCellAnchor>
  <xdr:twoCellAnchor>
    <xdr:from>
      <xdr:col>1</xdr:col>
      <xdr:colOff>28575</xdr:colOff>
      <xdr:row>2</xdr:row>
      <xdr:rowOff>66676</xdr:rowOff>
    </xdr:from>
    <xdr:to>
      <xdr:col>2</xdr:col>
      <xdr:colOff>1743075</xdr:colOff>
      <xdr:row>6</xdr:row>
      <xdr:rowOff>152401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171450" y="447676"/>
          <a:ext cx="2476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1152525</xdr:colOff>
      <xdr:row>1</xdr:row>
      <xdr:rowOff>178080</xdr:rowOff>
    </xdr:from>
    <xdr:to>
      <xdr:col>6</xdr:col>
      <xdr:colOff>2171700</xdr:colOff>
      <xdr:row>6</xdr:row>
      <xdr:rowOff>165287</xdr:rowOff>
    </xdr:to>
    <xdr:pic>
      <xdr:nvPicPr>
        <xdr:cNvPr id="12" name="Imagen 5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68580"/>
          <a:ext cx="1019175" cy="949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6</xdr:col>
      <xdr:colOff>2272517</xdr:colOff>
      <xdr:row>44</xdr:row>
      <xdr:rowOff>171453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09C29AE3-5CF7-45CB-BE0D-A18FC2FFA7EC}"/>
            </a:ext>
          </a:extLst>
        </xdr:cNvPr>
        <xdr:cNvGrpSpPr/>
      </xdr:nvGrpSpPr>
      <xdr:grpSpPr>
        <a:xfrm>
          <a:off x="142875" y="8715375"/>
          <a:ext cx="11235542" cy="1314453"/>
          <a:chOff x="598280" y="5875020"/>
          <a:chExt cx="4395295" cy="677997"/>
        </a:xfrm>
      </xdr:grpSpPr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C16943A5-2CEE-7970-4EDF-9FAFA5FE28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3643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20" name="Text Box 9">
            <a:extLst>
              <a:ext uri="{FF2B5EF4-FFF2-40B4-BE49-F238E27FC236}">
                <a16:creationId xmlns:a16="http://schemas.microsoft.com/office/drawing/2014/main" id="{E73964FB-664D-5AC3-C3AA-6EBFD74541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171450</xdr:rowOff>
    </xdr:from>
    <xdr:to>
      <xdr:col>1</xdr:col>
      <xdr:colOff>2247900</xdr:colOff>
      <xdr:row>5</xdr:row>
      <xdr:rowOff>171450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781050" y="361950"/>
          <a:ext cx="22288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542925</xdr:colOff>
      <xdr:row>1</xdr:row>
      <xdr:rowOff>38100</xdr:rowOff>
    </xdr:from>
    <xdr:to>
      <xdr:col>4</xdr:col>
      <xdr:colOff>3609</xdr:colOff>
      <xdr:row>5</xdr:row>
      <xdr:rowOff>174812</xdr:rowOff>
    </xdr:to>
    <xdr:pic>
      <xdr:nvPicPr>
        <xdr:cNvPr id="13" name="Imagen 5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228600"/>
          <a:ext cx="975159" cy="908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5</xdr:col>
      <xdr:colOff>281792</xdr:colOff>
      <xdr:row>22</xdr:row>
      <xdr:rowOff>171453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16DD3265-BD4C-4230-A090-AA0EC64C8925}"/>
            </a:ext>
          </a:extLst>
        </xdr:cNvPr>
        <xdr:cNvGrpSpPr/>
      </xdr:nvGrpSpPr>
      <xdr:grpSpPr>
        <a:xfrm>
          <a:off x="0" y="3705225"/>
          <a:ext cx="11235542" cy="1314453"/>
          <a:chOff x="598280" y="5875020"/>
          <a:chExt cx="4395295" cy="677997"/>
        </a:xfrm>
      </xdr:grpSpPr>
      <xdr:sp macro="" textlink="">
        <xdr:nvSpPr>
          <xdr:cNvPr id="18" name="Text Box 9">
            <a:extLst>
              <a:ext uri="{FF2B5EF4-FFF2-40B4-BE49-F238E27FC236}">
                <a16:creationId xmlns:a16="http://schemas.microsoft.com/office/drawing/2014/main" id="{C83E13EC-9BA1-692D-A1A2-305F78697F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3643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2AC39121-8535-3F89-8217-1285806B43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161925</xdr:rowOff>
    </xdr:from>
    <xdr:to>
      <xdr:col>2</xdr:col>
      <xdr:colOff>1190624</xdr:colOff>
      <xdr:row>6</xdr:row>
      <xdr:rowOff>159208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838200" y="542925"/>
          <a:ext cx="1971674" cy="7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1285875</xdr:colOff>
      <xdr:row>1</xdr:row>
      <xdr:rowOff>161925</xdr:rowOff>
    </xdr:from>
    <xdr:to>
      <xdr:col>4</xdr:col>
      <xdr:colOff>2257425</xdr:colOff>
      <xdr:row>6</xdr:row>
      <xdr:rowOff>104775</xdr:rowOff>
    </xdr:to>
    <xdr:pic>
      <xdr:nvPicPr>
        <xdr:cNvPr id="13" name="Imagen 5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352425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7</xdr:col>
      <xdr:colOff>443717</xdr:colOff>
      <xdr:row>22</xdr:row>
      <xdr:rowOff>161928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B176BF61-370C-4289-9B20-FBA4C27075C5}"/>
            </a:ext>
          </a:extLst>
        </xdr:cNvPr>
        <xdr:cNvGrpSpPr/>
      </xdr:nvGrpSpPr>
      <xdr:grpSpPr>
        <a:xfrm>
          <a:off x="0" y="3209925"/>
          <a:ext cx="11235542" cy="1314453"/>
          <a:chOff x="598280" y="5875020"/>
          <a:chExt cx="4395295" cy="677997"/>
        </a:xfrm>
      </xdr:grpSpPr>
      <xdr:sp macro="" textlink="">
        <xdr:nvSpPr>
          <xdr:cNvPr id="18" name="Text Box 9">
            <a:extLst>
              <a:ext uri="{FF2B5EF4-FFF2-40B4-BE49-F238E27FC236}">
                <a16:creationId xmlns:a16="http://schemas.microsoft.com/office/drawing/2014/main" id="{322001D8-AD04-9210-2786-4955192A24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3643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E27169B7-A29B-199F-A1CD-323BB2343D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31</xdr:row>
      <xdr:rowOff>171450</xdr:rowOff>
    </xdr:from>
    <xdr:to>
      <xdr:col>2</xdr:col>
      <xdr:colOff>775335</xdr:colOff>
      <xdr:row>33</xdr:row>
      <xdr:rowOff>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266700" y="2847975"/>
          <a:ext cx="1356360" cy="654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	</a:t>
          </a:r>
        </a:p>
      </xdr:txBody>
    </xdr:sp>
    <xdr:clientData/>
  </xdr:twoCellAnchor>
  <xdr:twoCellAnchor>
    <xdr:from>
      <xdr:col>2</xdr:col>
      <xdr:colOff>1047750</xdr:colOff>
      <xdr:row>31</xdr:row>
      <xdr:rowOff>171450</xdr:rowOff>
    </xdr:from>
    <xdr:to>
      <xdr:col>3</xdr:col>
      <xdr:colOff>631000</xdr:colOff>
      <xdr:row>33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895475" y="2847975"/>
          <a:ext cx="14977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</xdr:txBody>
    </xdr:sp>
    <xdr:clientData/>
  </xdr:twoCellAnchor>
  <xdr:twoCellAnchor>
    <xdr:from>
      <xdr:col>3</xdr:col>
      <xdr:colOff>390525</xdr:colOff>
      <xdr:row>31</xdr:row>
      <xdr:rowOff>161925</xdr:rowOff>
    </xdr:from>
    <xdr:to>
      <xdr:col>6</xdr:col>
      <xdr:colOff>225900</xdr:colOff>
      <xdr:row>33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3152775" y="2838450"/>
          <a:ext cx="311197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</a:p>
      </xdr:txBody>
    </xdr:sp>
    <xdr:clientData/>
  </xdr:twoCellAnchor>
  <xdr:twoCellAnchor>
    <xdr:from>
      <xdr:col>5</xdr:col>
      <xdr:colOff>1057275</xdr:colOff>
      <xdr:row>31</xdr:row>
      <xdr:rowOff>171450</xdr:rowOff>
    </xdr:from>
    <xdr:to>
      <xdr:col>8</xdr:col>
      <xdr:colOff>274319</xdr:colOff>
      <xdr:row>33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5848350" y="2847975"/>
          <a:ext cx="2331719" cy="8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Contralor interno y/o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</a:t>
          </a:r>
        </a:p>
      </xdr:txBody>
    </xdr:sp>
    <xdr:clientData/>
  </xdr:twoCellAnchor>
  <xdr:twoCellAnchor>
    <xdr:from>
      <xdr:col>1</xdr:col>
      <xdr:colOff>19050</xdr:colOff>
      <xdr:row>2</xdr:row>
      <xdr:rowOff>114300</xdr:rowOff>
    </xdr:from>
    <xdr:to>
      <xdr:col>2</xdr:col>
      <xdr:colOff>1821119</xdr:colOff>
      <xdr:row>6</xdr:row>
      <xdr:rowOff>76200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476250" y="495300"/>
          <a:ext cx="264979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857250</xdr:colOff>
      <xdr:row>2</xdr:row>
      <xdr:rowOff>28575</xdr:rowOff>
    </xdr:from>
    <xdr:to>
      <xdr:col>7</xdr:col>
      <xdr:colOff>895350</xdr:colOff>
      <xdr:row>6</xdr:row>
      <xdr:rowOff>161925</xdr:rowOff>
    </xdr:to>
    <xdr:pic>
      <xdr:nvPicPr>
        <xdr:cNvPr id="12" name="Imagen 5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409575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8</xdr:col>
      <xdr:colOff>719942</xdr:colOff>
      <xdr:row>40</xdr:row>
      <xdr:rowOff>171453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FE6FC18C-5522-454A-AE5E-910583E5BA7B}"/>
            </a:ext>
          </a:extLst>
        </xdr:cNvPr>
        <xdr:cNvGrpSpPr/>
      </xdr:nvGrpSpPr>
      <xdr:grpSpPr>
        <a:xfrm>
          <a:off x="0" y="6734175"/>
          <a:ext cx="11235542" cy="1314453"/>
          <a:chOff x="598280" y="5875020"/>
          <a:chExt cx="4395295" cy="677997"/>
        </a:xfrm>
      </xdr:grpSpPr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DCA98E3E-1168-8C3F-57A9-C84855560C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3643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20" name="Text Box 9">
            <a:extLst>
              <a:ext uri="{FF2B5EF4-FFF2-40B4-BE49-F238E27FC236}">
                <a16:creationId xmlns:a16="http://schemas.microsoft.com/office/drawing/2014/main" id="{5ABA57A5-316F-BB8D-9B84-5B97A63426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24</xdr:row>
      <xdr:rowOff>171450</xdr:rowOff>
    </xdr:from>
    <xdr:to>
      <xdr:col>2</xdr:col>
      <xdr:colOff>221425</xdr:colOff>
      <xdr:row>25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2552700" y="2552700"/>
          <a:ext cx="14977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2743200</xdr:colOff>
      <xdr:row>24</xdr:row>
      <xdr:rowOff>180975</xdr:rowOff>
    </xdr:from>
    <xdr:to>
      <xdr:col>4</xdr:col>
      <xdr:colOff>597375</xdr:colOff>
      <xdr:row>25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3781425" y="2562225"/>
          <a:ext cx="311197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</a:p>
      </xdr:txBody>
    </xdr:sp>
    <xdr:clientData/>
  </xdr:twoCellAnchor>
  <xdr:twoCellAnchor>
    <xdr:from>
      <xdr:col>4</xdr:col>
      <xdr:colOff>133350</xdr:colOff>
      <xdr:row>24</xdr:row>
      <xdr:rowOff>180975</xdr:rowOff>
    </xdr:from>
    <xdr:to>
      <xdr:col>5</xdr:col>
      <xdr:colOff>1198244</xdr:colOff>
      <xdr:row>25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6429375" y="2562225"/>
          <a:ext cx="2331719" cy="8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Contralor interno y/o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</a:t>
          </a:r>
        </a:p>
      </xdr:txBody>
    </xdr:sp>
    <xdr:clientData/>
  </xdr:twoCellAnchor>
  <xdr:twoCellAnchor>
    <xdr:from>
      <xdr:col>0</xdr:col>
      <xdr:colOff>104775</xdr:colOff>
      <xdr:row>0</xdr:row>
      <xdr:rowOff>142875</xdr:rowOff>
    </xdr:from>
    <xdr:to>
      <xdr:col>1</xdr:col>
      <xdr:colOff>1447800</xdr:colOff>
      <xdr:row>4</xdr:row>
      <xdr:rowOff>142875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104775" y="142875"/>
          <a:ext cx="23812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685800</xdr:colOff>
      <xdr:row>0</xdr:row>
      <xdr:rowOff>161925</xdr:rowOff>
    </xdr:from>
    <xdr:to>
      <xdr:col>5</xdr:col>
      <xdr:colOff>390525</xdr:colOff>
      <xdr:row>5</xdr:row>
      <xdr:rowOff>104775</xdr:rowOff>
    </xdr:to>
    <xdr:pic>
      <xdr:nvPicPr>
        <xdr:cNvPr id="13" name="Imagen 5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161925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5</xdr:col>
      <xdr:colOff>1262891</xdr:colOff>
      <xdr:row>31</xdr:row>
      <xdr:rowOff>171453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628DC99D-DA25-439D-8F4A-C5AF9D1532A8}"/>
            </a:ext>
          </a:extLst>
        </xdr:cNvPr>
        <xdr:cNvGrpSpPr/>
      </xdr:nvGrpSpPr>
      <xdr:grpSpPr>
        <a:xfrm>
          <a:off x="0" y="4857750"/>
          <a:ext cx="8825741" cy="1314453"/>
          <a:chOff x="598280" y="5875020"/>
          <a:chExt cx="3452592" cy="677997"/>
        </a:xfrm>
      </xdr:grpSpPr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167464D2-E43E-F2B3-16E2-61B3D6C9C0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70940" y="5886450"/>
            <a:ext cx="979932" cy="6665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Lic. Alexandro Galeana Ruíz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Director de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Finanzas y  Administración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Revisado por</a:t>
            </a:r>
          </a:p>
        </xdr:txBody>
      </xdr:sp>
      <xdr:sp macro="" textlink="">
        <xdr:nvSpPr>
          <xdr:cNvPr id="20" name="Text Box 9">
            <a:extLst>
              <a:ext uri="{FF2B5EF4-FFF2-40B4-BE49-F238E27FC236}">
                <a16:creationId xmlns:a16="http://schemas.microsoft.com/office/drawing/2014/main" id="{E0655975-101D-2749-3F58-8A7F277A5B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8280" y="5875020"/>
            <a:ext cx="968796" cy="6760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Jose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Isabel Reyes Solis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Jefe del Departamento de Contabilidad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Elaborado por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selection activeCell="B10" sqref="B10"/>
    </sheetView>
  </sheetViews>
  <sheetFormatPr baseColWidth="10" defaultColWidth="11.42578125" defaultRowHeight="15" x14ac:dyDescent="0.25"/>
  <cols>
    <col min="1" max="1" width="11.42578125" style="4"/>
    <col min="2" max="2" width="74.570312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3" t="s">
        <v>130</v>
      </c>
    </row>
    <row r="2" spans="1:7" x14ac:dyDescent="0.25">
      <c r="A2" s="226" t="s">
        <v>149</v>
      </c>
      <c r="B2" s="226"/>
      <c r="C2" s="226"/>
      <c r="D2" s="226"/>
      <c r="E2" s="80"/>
      <c r="F2" s="81"/>
      <c r="G2" s="81"/>
    </row>
    <row r="3" spans="1:7" ht="15.75" customHeight="1" x14ac:dyDescent="0.25">
      <c r="A3" s="226" t="s">
        <v>9</v>
      </c>
      <c r="B3" s="226"/>
      <c r="C3" s="226"/>
      <c r="D3" s="226"/>
      <c r="E3" s="226"/>
      <c r="F3" s="226"/>
      <c r="G3" s="226"/>
    </row>
    <row r="4" spans="1:7" x14ac:dyDescent="0.25">
      <c r="A4" s="226" t="s">
        <v>10</v>
      </c>
      <c r="B4" s="226"/>
      <c r="C4" s="226"/>
      <c r="D4" s="226"/>
      <c r="E4" s="226"/>
      <c r="F4" s="226"/>
      <c r="G4" s="226"/>
    </row>
    <row r="5" spans="1:7" x14ac:dyDescent="0.25">
      <c r="A5" s="227" t="s">
        <v>11</v>
      </c>
      <c r="B5" s="227"/>
      <c r="C5" s="227"/>
      <c r="D5" s="227"/>
      <c r="E5" s="227"/>
      <c r="F5" s="227"/>
      <c r="G5" s="227"/>
    </row>
    <row r="6" spans="1:7" x14ac:dyDescent="0.25">
      <c r="A6" s="227" t="s">
        <v>1</v>
      </c>
      <c r="B6" s="227"/>
      <c r="C6" s="227"/>
      <c r="D6" s="227"/>
      <c r="E6" s="227"/>
      <c r="F6" s="227"/>
      <c r="G6" s="227"/>
    </row>
    <row r="7" spans="1:7" x14ac:dyDescent="0.25">
      <c r="A7" s="228" t="s">
        <v>12</v>
      </c>
      <c r="B7" s="228"/>
      <c r="C7" s="228"/>
      <c r="D7" s="228"/>
      <c r="E7" s="6"/>
      <c r="F7" s="5"/>
      <c r="G7" s="5"/>
    </row>
    <row r="8" spans="1:7" ht="24" customHeight="1" x14ac:dyDescent="0.25">
      <c r="A8" s="76" t="s">
        <v>13</v>
      </c>
      <c r="B8" s="77" t="s">
        <v>14</v>
      </c>
      <c r="C8" s="78" t="s">
        <v>15</v>
      </c>
      <c r="D8" s="78" t="s">
        <v>16</v>
      </c>
      <c r="E8" s="7"/>
      <c r="F8" s="1"/>
      <c r="G8" s="1"/>
    </row>
    <row r="9" spans="1:7" x14ac:dyDescent="0.25">
      <c r="A9" s="100">
        <v>1110</v>
      </c>
      <c r="B9" s="101" t="s">
        <v>150</v>
      </c>
      <c r="C9" s="43"/>
      <c r="D9" s="55">
        <f>SUM(D10)</f>
        <v>5000</v>
      </c>
      <c r="E9" s="7"/>
      <c r="F9" s="1"/>
      <c r="G9" s="1"/>
    </row>
    <row r="10" spans="1:7" ht="24" x14ac:dyDescent="0.25">
      <c r="A10" s="102">
        <v>1111</v>
      </c>
      <c r="B10" s="42" t="s">
        <v>151</v>
      </c>
      <c r="C10" s="103" t="s">
        <v>152</v>
      </c>
      <c r="D10" s="104">
        <v>5000</v>
      </c>
      <c r="E10" s="7"/>
      <c r="F10" s="1"/>
      <c r="G10" s="1"/>
    </row>
    <row r="11" spans="1:7" x14ac:dyDescent="0.25">
      <c r="A11" s="36"/>
      <c r="B11" s="40"/>
      <c r="C11" s="38"/>
      <c r="D11" s="39"/>
      <c r="E11" s="7"/>
      <c r="F11" s="8"/>
      <c r="G11" s="1"/>
    </row>
    <row r="13" spans="1:7" x14ac:dyDescent="0.25">
      <c r="A13" s="100">
        <v>1113</v>
      </c>
      <c r="B13" s="101" t="s">
        <v>153</v>
      </c>
      <c r="C13" s="103"/>
      <c r="D13" s="55">
        <f>SUM(D16:D20)</f>
        <v>3268366.17</v>
      </c>
      <c r="E13" s="7"/>
      <c r="F13" s="8"/>
      <c r="G13" s="1"/>
    </row>
    <row r="14" spans="1:7" x14ac:dyDescent="0.25">
      <c r="A14" s="102" t="s">
        <v>154</v>
      </c>
      <c r="B14" s="42" t="s">
        <v>155</v>
      </c>
      <c r="C14" s="43"/>
      <c r="D14" s="43"/>
      <c r="E14" s="7"/>
      <c r="F14" s="8"/>
      <c r="G14" s="1"/>
    </row>
    <row r="15" spans="1:7" x14ac:dyDescent="0.25">
      <c r="A15" s="102" t="s">
        <v>156</v>
      </c>
      <c r="B15" s="42" t="s">
        <v>157</v>
      </c>
      <c r="C15" s="43"/>
      <c r="D15" s="43"/>
      <c r="E15" s="7"/>
      <c r="F15" s="8"/>
      <c r="G15" s="1"/>
    </row>
    <row r="16" spans="1:7" x14ac:dyDescent="0.25">
      <c r="A16" s="102" t="s">
        <v>158</v>
      </c>
      <c r="B16" s="42" t="s">
        <v>159</v>
      </c>
      <c r="C16" s="43" t="s">
        <v>160</v>
      </c>
      <c r="D16" s="43">
        <v>0</v>
      </c>
      <c r="E16" s="7"/>
      <c r="F16" s="8"/>
      <c r="G16" s="1"/>
    </row>
    <row r="17" spans="1:7" x14ac:dyDescent="0.25">
      <c r="A17" s="102" t="s">
        <v>161</v>
      </c>
      <c r="B17" s="42" t="s">
        <v>162</v>
      </c>
      <c r="C17" s="43" t="s">
        <v>160</v>
      </c>
      <c r="D17" s="43">
        <v>60037.34</v>
      </c>
      <c r="E17" s="7"/>
      <c r="F17" s="8"/>
      <c r="G17" s="1"/>
    </row>
    <row r="18" spans="1:7" x14ac:dyDescent="0.25">
      <c r="A18" s="102" t="s">
        <v>163</v>
      </c>
      <c r="B18" s="42" t="s">
        <v>164</v>
      </c>
      <c r="C18" s="43"/>
      <c r="D18" s="43"/>
      <c r="E18" s="7"/>
      <c r="F18" s="8"/>
      <c r="G18" s="1"/>
    </row>
    <row r="19" spans="1:7" x14ac:dyDescent="0.25">
      <c r="A19" s="102" t="s">
        <v>165</v>
      </c>
      <c r="B19" s="42" t="s">
        <v>166</v>
      </c>
      <c r="C19" s="43" t="s">
        <v>160</v>
      </c>
      <c r="D19" s="43">
        <v>2351917.38</v>
      </c>
      <c r="E19" s="7"/>
      <c r="F19" s="8"/>
      <c r="G19" s="1"/>
    </row>
    <row r="20" spans="1:7" x14ac:dyDescent="0.25">
      <c r="A20" s="102" t="s">
        <v>167</v>
      </c>
      <c r="B20" s="42" t="s">
        <v>168</v>
      </c>
      <c r="C20" s="43" t="s">
        <v>160</v>
      </c>
      <c r="D20" s="43">
        <v>856411.45</v>
      </c>
      <c r="E20" s="7"/>
      <c r="F20" s="8"/>
      <c r="G20" s="1"/>
    </row>
    <row r="21" spans="1:7" x14ac:dyDescent="0.25">
      <c r="A21" s="102"/>
      <c r="B21" s="42"/>
      <c r="C21" s="43"/>
      <c r="D21" s="43"/>
      <c r="E21" s="7"/>
      <c r="F21" s="8"/>
      <c r="G21" s="1"/>
    </row>
    <row r="22" spans="1:7" x14ac:dyDescent="0.25">
      <c r="A22" s="100">
        <v>1116</v>
      </c>
      <c r="B22" s="101" t="s">
        <v>169</v>
      </c>
      <c r="C22" s="43"/>
      <c r="D22" s="55">
        <f>SUM(D23,D27)</f>
        <v>101422.57</v>
      </c>
      <c r="E22" s="7"/>
      <c r="F22" s="8"/>
      <c r="G22" s="1"/>
    </row>
    <row r="23" spans="1:7" x14ac:dyDescent="0.25">
      <c r="A23" s="100" t="s">
        <v>170</v>
      </c>
      <c r="B23" s="101" t="s">
        <v>171</v>
      </c>
      <c r="C23" s="43"/>
      <c r="D23" s="55">
        <f>SUM(D24:D25)</f>
        <v>95922.57</v>
      </c>
      <c r="E23" s="7"/>
      <c r="F23" s="8"/>
      <c r="G23" s="1"/>
    </row>
    <row r="24" spans="1:7" x14ac:dyDescent="0.25">
      <c r="A24" s="102" t="s">
        <v>172</v>
      </c>
      <c r="B24" s="42" t="s">
        <v>173</v>
      </c>
      <c r="C24" s="43"/>
      <c r="D24" s="43">
        <v>26537.88</v>
      </c>
      <c r="E24" s="7"/>
      <c r="F24" s="8"/>
      <c r="G24" s="1"/>
    </row>
    <row r="25" spans="1:7" x14ac:dyDescent="0.25">
      <c r="A25" s="102" t="s">
        <v>174</v>
      </c>
      <c r="B25" s="42" t="s">
        <v>175</v>
      </c>
      <c r="C25" s="43"/>
      <c r="D25" s="43">
        <v>69384.69</v>
      </c>
      <c r="E25" s="7"/>
      <c r="F25" s="8"/>
      <c r="G25" s="1"/>
    </row>
    <row r="26" spans="1:7" x14ac:dyDescent="0.25">
      <c r="A26" s="102"/>
      <c r="B26" s="42"/>
      <c r="C26" s="43"/>
      <c r="D26" s="43"/>
      <c r="E26" s="7"/>
      <c r="F26" s="8"/>
      <c r="G26" s="1"/>
    </row>
    <row r="27" spans="1:7" x14ac:dyDescent="0.25">
      <c r="A27" s="100" t="s">
        <v>176</v>
      </c>
      <c r="B27" s="105" t="s">
        <v>177</v>
      </c>
      <c r="C27" s="43"/>
      <c r="D27" s="55">
        <f>SUM(D28)</f>
        <v>5500</v>
      </c>
      <c r="E27" s="7"/>
      <c r="F27" s="8"/>
      <c r="G27" s="1"/>
    </row>
    <row r="28" spans="1:7" x14ac:dyDescent="0.25">
      <c r="A28" s="100" t="s">
        <v>178</v>
      </c>
      <c r="B28" s="44" t="s">
        <v>179</v>
      </c>
      <c r="C28" s="43"/>
      <c r="D28" s="43">
        <v>5500</v>
      </c>
      <c r="E28" s="7"/>
      <c r="F28" s="8"/>
      <c r="G28" s="1"/>
    </row>
    <row r="29" spans="1:7" x14ac:dyDescent="0.25">
      <c r="A29" s="100"/>
      <c r="B29" s="44"/>
      <c r="C29" s="43"/>
      <c r="D29" s="43"/>
      <c r="E29" s="7"/>
      <c r="F29" s="8"/>
      <c r="G29" s="1"/>
    </row>
    <row r="30" spans="1:7" x14ac:dyDescent="0.25">
      <c r="A30" s="36"/>
      <c r="B30" s="105" t="s">
        <v>6</v>
      </c>
      <c r="C30" s="43"/>
      <c r="D30" s="106">
        <f>SUM(D9+D13+D22)</f>
        <v>3374788.7399999998</v>
      </c>
      <c r="E30" s="7"/>
      <c r="F30" s="8"/>
      <c r="G30" s="1"/>
    </row>
    <row r="31" spans="1:7" x14ac:dyDescent="0.25">
      <c r="A31" s="41"/>
      <c r="B31" s="107"/>
      <c r="C31" s="108"/>
      <c r="D31" s="108"/>
      <c r="E31" s="7"/>
      <c r="F31" s="8"/>
      <c r="G31" s="1"/>
    </row>
    <row r="32" spans="1:7" x14ac:dyDescent="0.25">
      <c r="A32" s="1"/>
      <c r="B32" s="9"/>
      <c r="C32" s="7"/>
      <c r="D32" s="10"/>
      <c r="E32" s="7"/>
      <c r="F32" s="8"/>
      <c r="G32" s="1"/>
    </row>
    <row r="33" spans="1:10" x14ac:dyDescent="0.25">
      <c r="A33" s="225" t="s">
        <v>17</v>
      </c>
      <c r="B33" s="225"/>
      <c r="C33" s="225"/>
      <c r="D33" s="225"/>
      <c r="E33" s="225"/>
      <c r="F33" s="41"/>
      <c r="G33" s="41"/>
    </row>
    <row r="34" spans="1:10" ht="18.75" customHeight="1" x14ac:dyDescent="0.25">
      <c r="A34" s="229" t="s">
        <v>13</v>
      </c>
      <c r="B34" s="229" t="s">
        <v>14</v>
      </c>
      <c r="C34" s="231" t="s">
        <v>15</v>
      </c>
      <c r="D34" s="231" t="s">
        <v>16</v>
      </c>
      <c r="E34" s="224" t="s">
        <v>18</v>
      </c>
      <c r="F34" s="224"/>
      <c r="G34" s="224"/>
    </row>
    <row r="35" spans="1:10" x14ac:dyDescent="0.25">
      <c r="A35" s="230"/>
      <c r="B35" s="230"/>
      <c r="C35" s="232"/>
      <c r="D35" s="232"/>
      <c r="E35" s="79" t="s">
        <v>19</v>
      </c>
      <c r="F35" s="79" t="s">
        <v>20</v>
      </c>
      <c r="G35" s="79" t="s">
        <v>21</v>
      </c>
    </row>
    <row r="36" spans="1:10" x14ac:dyDescent="0.25">
      <c r="A36" s="36"/>
      <c r="B36" s="42"/>
      <c r="C36" s="43"/>
      <c r="D36" s="43"/>
      <c r="E36" s="43"/>
      <c r="F36" s="36"/>
      <c r="G36" s="36"/>
    </row>
    <row r="37" spans="1:10" x14ac:dyDescent="0.25">
      <c r="A37" s="36"/>
      <c r="B37" s="42"/>
      <c r="C37" s="43"/>
      <c r="D37" s="43"/>
      <c r="E37" s="43"/>
      <c r="F37" s="36"/>
      <c r="G37" s="36"/>
    </row>
    <row r="38" spans="1:10" x14ac:dyDescent="0.25">
      <c r="A38" s="36"/>
      <c r="B38" s="44"/>
      <c r="C38" s="43"/>
      <c r="D38" s="43"/>
      <c r="E38" s="43"/>
      <c r="F38" s="36"/>
      <c r="G38" s="36"/>
    </row>
    <row r="39" spans="1:10" x14ac:dyDescent="0.25">
      <c r="A39" s="36"/>
      <c r="B39" s="44" t="s">
        <v>6</v>
      </c>
      <c r="C39" s="43"/>
      <c r="D39" s="43">
        <f>+D38</f>
        <v>0</v>
      </c>
      <c r="E39" s="43"/>
      <c r="F39" s="36"/>
      <c r="G39" s="36"/>
    </row>
    <row r="40" spans="1:10" x14ac:dyDescent="0.25">
      <c r="A40" s="87"/>
      <c r="B40" s="87"/>
      <c r="C40" s="87"/>
      <c r="D40" s="87"/>
      <c r="E40" s="87"/>
      <c r="F40" s="87"/>
      <c r="G40" s="87"/>
      <c r="H40" s="87"/>
      <c r="I40" s="87"/>
      <c r="J40"/>
    </row>
    <row r="41" spans="1:10" x14ac:dyDescent="0.25">
      <c r="A41" s="1"/>
      <c r="B41" s="9"/>
      <c r="C41" s="7"/>
      <c r="D41" s="7"/>
      <c r="E41" s="7"/>
      <c r="F41" s="1"/>
      <c r="G41" s="1"/>
    </row>
    <row r="42" spans="1:10" x14ac:dyDescent="0.25">
      <c r="A42" s="11"/>
      <c r="B42" s="11"/>
      <c r="C42" s="11"/>
      <c r="D42" s="11"/>
      <c r="E42" s="11"/>
      <c r="F42" s="11"/>
      <c r="G42" s="11"/>
    </row>
    <row r="43" spans="1:10" x14ac:dyDescent="0.25">
      <c r="A43" s="11"/>
      <c r="B43" s="11"/>
      <c r="C43" s="11"/>
      <c r="D43" s="11"/>
      <c r="E43" s="11"/>
      <c r="F43" s="11"/>
      <c r="G43" s="11"/>
    </row>
    <row r="44" spans="1:10" ht="10.5" customHeight="1" x14ac:dyDescent="0.25">
      <c r="A44" s="11"/>
      <c r="B44" s="11"/>
      <c r="C44" s="11"/>
      <c r="D44" s="11"/>
      <c r="E44" s="11"/>
      <c r="F44" s="11"/>
      <c r="G44" s="11"/>
    </row>
    <row r="45" spans="1:10" hidden="1" x14ac:dyDescent="0.25">
      <c r="A45" s="11"/>
      <c r="B45" s="11"/>
      <c r="C45" s="11"/>
      <c r="D45" s="11"/>
      <c r="E45" s="11"/>
      <c r="F45" s="11"/>
      <c r="G45" s="11"/>
    </row>
    <row r="46" spans="1:10" hidden="1" x14ac:dyDescent="0.25">
      <c r="A46" s="11"/>
      <c r="B46" s="11"/>
      <c r="C46" s="11"/>
      <c r="D46" s="11"/>
      <c r="E46" s="11"/>
      <c r="F46" s="11"/>
      <c r="G46" s="11"/>
    </row>
    <row r="47" spans="1:10" x14ac:dyDescent="0.25">
      <c r="A47" s="11"/>
      <c r="B47" s="11"/>
      <c r="C47" s="11"/>
      <c r="D47" s="11"/>
      <c r="E47" s="11"/>
      <c r="F47" s="11"/>
      <c r="G47" s="11"/>
    </row>
    <row r="48" spans="1:10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</sheetData>
  <protectedRanges>
    <protectedRange sqref="B35:E38 B11:D11 B31:D32" name="Rango1_1"/>
    <protectedRange sqref="D9 B9:C10" name="Rango1_1_1"/>
    <protectedRange sqref="B13:B20" name="Rango1_1_2"/>
    <protectedRange sqref="C13:C20" name="Rango1_1_3"/>
    <protectedRange sqref="D13:D20" name="Rango1_1_4"/>
    <protectedRange sqref="B21:B25" name="Rango1_1_5"/>
    <protectedRange sqref="C21:D25" name="Rango1_1_6"/>
    <protectedRange sqref="B26:B29" name="Rango1_1_7"/>
    <protectedRange sqref="C26:D26 C27:C28 C29:D30" name="Rango1_1_8"/>
    <protectedRange sqref="D27:D28" name="Rango1_1_9"/>
  </protectedRanges>
  <dataConsolidate/>
  <mergeCells count="12">
    <mergeCell ref="A2:D2"/>
    <mergeCell ref="A34:A35"/>
    <mergeCell ref="B34:B35"/>
    <mergeCell ref="C34:C35"/>
    <mergeCell ref="D34:D35"/>
    <mergeCell ref="E34:G34"/>
    <mergeCell ref="A33:E33"/>
    <mergeCell ref="A3:G3"/>
    <mergeCell ref="A4:G4"/>
    <mergeCell ref="A5:G5"/>
    <mergeCell ref="A6:G6"/>
    <mergeCell ref="A7:D7"/>
  </mergeCells>
  <dataValidations count="1">
    <dataValidation allowBlank="1" showErrorMessage="1" sqref="J34" xr:uid="{00000000-0002-0000-0000-000000000000}"/>
  </dataValidations>
  <pageMargins left="0.15748031496062992" right="0.15748031496062992" top="0.15748031496062992" bottom="0.15748031496062992" header="0.15748031496062992" footer="0.15748031496062992"/>
  <pageSetup scale="7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35"/>
  <sheetViews>
    <sheetView topLeftCell="A10" workbookViewId="0">
      <selection activeCell="D32" sqref="D32"/>
    </sheetView>
  </sheetViews>
  <sheetFormatPr baseColWidth="10" defaultColWidth="11.42578125" defaultRowHeight="15" x14ac:dyDescent="0.25"/>
  <cols>
    <col min="1" max="1" width="4.85546875" style="4" customWidth="1"/>
    <col min="2" max="2" width="14.85546875" style="4" customWidth="1"/>
    <col min="3" max="3" width="61.85546875" style="4" customWidth="1"/>
    <col min="4" max="4" width="20.85546875" style="4" customWidth="1"/>
    <col min="5" max="5" width="19.28515625" style="4" customWidth="1"/>
    <col min="6" max="6" width="19" style="4" customWidth="1"/>
    <col min="7" max="16384" width="11.42578125" style="4"/>
  </cols>
  <sheetData>
    <row r="1" spans="2:7" x14ac:dyDescent="0.25">
      <c r="B1" s="1"/>
      <c r="C1" s="1"/>
      <c r="D1" s="1"/>
      <c r="E1" s="1"/>
      <c r="F1" s="3" t="s">
        <v>66</v>
      </c>
    </row>
    <row r="2" spans="2:7" x14ac:dyDescent="0.25">
      <c r="B2" s="240" t="s">
        <v>371</v>
      </c>
      <c r="C2" s="240"/>
      <c r="D2" s="240"/>
      <c r="E2" s="240"/>
      <c r="F2" s="240"/>
    </row>
    <row r="3" spans="2:7" ht="15.75" customHeight="1" x14ac:dyDescent="0.25">
      <c r="B3" s="226" t="s">
        <v>9</v>
      </c>
      <c r="C3" s="226"/>
      <c r="D3" s="226"/>
      <c r="E3" s="226"/>
      <c r="F3" s="226"/>
      <c r="G3" s="83"/>
    </row>
    <row r="4" spans="2:7" x14ac:dyDescent="0.25">
      <c r="B4" s="226" t="s">
        <v>67</v>
      </c>
      <c r="C4" s="226"/>
      <c r="D4" s="226"/>
      <c r="E4" s="226"/>
      <c r="F4" s="226"/>
    </row>
    <row r="5" spans="2:7" x14ac:dyDescent="0.25">
      <c r="B5" s="227" t="s">
        <v>4</v>
      </c>
      <c r="C5" s="227"/>
      <c r="D5" s="227"/>
      <c r="E5" s="227"/>
      <c r="F5" s="227"/>
    </row>
    <row r="6" spans="2:7" x14ac:dyDescent="0.25">
      <c r="B6" s="241"/>
      <c r="C6" s="241"/>
      <c r="D6" s="6"/>
      <c r="E6" s="6"/>
      <c r="F6" s="6"/>
    </row>
    <row r="7" spans="2:7" ht="20.25" customHeight="1" x14ac:dyDescent="0.25">
      <c r="B7" s="76" t="s">
        <v>13</v>
      </c>
      <c r="C7" s="77" t="s">
        <v>14</v>
      </c>
      <c r="D7" s="78" t="s">
        <v>16</v>
      </c>
      <c r="E7" s="78" t="s">
        <v>60</v>
      </c>
      <c r="F7" s="78" t="s">
        <v>30</v>
      </c>
    </row>
    <row r="8" spans="2:7" x14ac:dyDescent="0.25">
      <c r="B8" s="100">
        <v>4100</v>
      </c>
      <c r="C8" s="110" t="s">
        <v>264</v>
      </c>
      <c r="D8" s="43"/>
      <c r="E8" s="47"/>
      <c r="F8" s="47"/>
    </row>
    <row r="9" spans="2:7" x14ac:dyDescent="0.25">
      <c r="B9" s="100">
        <v>4151</v>
      </c>
      <c r="C9" s="167" t="s">
        <v>265</v>
      </c>
      <c r="D9" s="55">
        <f>SUM(D10:D11)</f>
        <v>8281.93</v>
      </c>
      <c r="E9" s="47"/>
      <c r="F9" s="47"/>
    </row>
    <row r="10" spans="2:7" x14ac:dyDescent="0.25">
      <c r="B10" s="102" t="s">
        <v>262</v>
      </c>
      <c r="C10" s="168" t="s">
        <v>297</v>
      </c>
      <c r="D10" s="43">
        <v>8171.83</v>
      </c>
      <c r="E10" s="149" t="s">
        <v>299</v>
      </c>
      <c r="F10" s="149" t="s">
        <v>261</v>
      </c>
    </row>
    <row r="11" spans="2:7" x14ac:dyDescent="0.25">
      <c r="B11" s="102" t="s">
        <v>263</v>
      </c>
      <c r="C11" s="168" t="s">
        <v>298</v>
      </c>
      <c r="D11" s="43">
        <v>110.1</v>
      </c>
      <c r="E11" s="149" t="s">
        <v>299</v>
      </c>
      <c r="F11" s="149" t="s">
        <v>261</v>
      </c>
    </row>
    <row r="12" spans="2:7" ht="36" x14ac:dyDescent="0.25">
      <c r="B12" s="128">
        <v>4173</v>
      </c>
      <c r="C12" s="169" t="s">
        <v>266</v>
      </c>
      <c r="D12" s="55">
        <f>SUM(D13:D19)</f>
        <v>9990210.7899999991</v>
      </c>
      <c r="E12" s="47"/>
      <c r="F12" s="47"/>
    </row>
    <row r="13" spans="2:7" x14ac:dyDescent="0.25">
      <c r="B13" s="102" t="s">
        <v>267</v>
      </c>
      <c r="C13" s="37" t="s">
        <v>274</v>
      </c>
      <c r="D13" s="43">
        <v>2928759.03</v>
      </c>
      <c r="E13" s="149" t="s">
        <v>299</v>
      </c>
      <c r="F13" s="149" t="s">
        <v>261</v>
      </c>
    </row>
    <row r="14" spans="2:7" x14ac:dyDescent="0.25">
      <c r="B14" s="102" t="s">
        <v>268</v>
      </c>
      <c r="C14" s="37" t="s">
        <v>275</v>
      </c>
      <c r="D14" s="43">
        <v>2776601.76</v>
      </c>
      <c r="E14" s="47"/>
      <c r="F14" s="47"/>
    </row>
    <row r="15" spans="2:7" x14ac:dyDescent="0.25">
      <c r="B15" s="102" t="s">
        <v>269</v>
      </c>
      <c r="C15" s="37" t="s">
        <v>276</v>
      </c>
      <c r="D15" s="43">
        <v>9850</v>
      </c>
      <c r="E15" s="149" t="s">
        <v>299</v>
      </c>
      <c r="F15" s="149" t="s">
        <v>261</v>
      </c>
    </row>
    <row r="16" spans="2:7" x14ac:dyDescent="0.25">
      <c r="B16" s="102" t="s">
        <v>270</v>
      </c>
      <c r="C16" s="37" t="s">
        <v>277</v>
      </c>
      <c r="D16" s="43">
        <v>4275000</v>
      </c>
      <c r="E16" s="149" t="s">
        <v>299</v>
      </c>
      <c r="F16" s="149" t="s">
        <v>261</v>
      </c>
    </row>
    <row r="17" spans="2:6" x14ac:dyDescent="0.25">
      <c r="B17" s="102" t="s">
        <v>271</v>
      </c>
      <c r="C17" s="37" t="s">
        <v>278</v>
      </c>
      <c r="D17" s="43"/>
      <c r="E17" s="47"/>
      <c r="F17" s="47"/>
    </row>
    <row r="18" spans="2:6" x14ac:dyDescent="0.25">
      <c r="B18" s="102" t="s">
        <v>272</v>
      </c>
      <c r="C18" s="37" t="s">
        <v>279</v>
      </c>
      <c r="D18" s="43"/>
      <c r="E18" s="47"/>
      <c r="F18" s="47"/>
    </row>
    <row r="19" spans="2:6" x14ac:dyDescent="0.25">
      <c r="B19" s="102" t="s">
        <v>273</v>
      </c>
      <c r="C19" s="37" t="s">
        <v>280</v>
      </c>
      <c r="D19" s="43"/>
      <c r="E19" s="47"/>
      <c r="F19" s="47"/>
    </row>
    <row r="20" spans="2:6" ht="30" customHeight="1" x14ac:dyDescent="0.25">
      <c r="B20" s="128">
        <v>4210</v>
      </c>
      <c r="C20" s="169" t="s">
        <v>281</v>
      </c>
      <c r="D20" s="55">
        <f>SUM(D23)</f>
        <v>19950014.640000001</v>
      </c>
      <c r="E20" s="47"/>
      <c r="F20" s="47"/>
    </row>
    <row r="21" spans="2:6" x14ac:dyDescent="0.25">
      <c r="B21" s="100">
        <v>4213</v>
      </c>
      <c r="C21" s="110" t="s">
        <v>284</v>
      </c>
      <c r="D21" s="43"/>
      <c r="E21" s="47"/>
      <c r="F21" s="47"/>
    </row>
    <row r="22" spans="2:6" x14ac:dyDescent="0.25">
      <c r="B22" s="100" t="s">
        <v>282</v>
      </c>
      <c r="C22" s="110" t="s">
        <v>285</v>
      </c>
      <c r="D22" s="43"/>
      <c r="E22" s="47"/>
      <c r="F22" s="47"/>
    </row>
    <row r="23" spans="2:6" x14ac:dyDescent="0.25">
      <c r="B23" s="170" t="s">
        <v>283</v>
      </c>
      <c r="C23" s="37" t="s">
        <v>286</v>
      </c>
      <c r="D23" s="43">
        <v>19950014.640000001</v>
      </c>
      <c r="E23" s="149" t="s">
        <v>299</v>
      </c>
      <c r="F23" s="149" t="s">
        <v>261</v>
      </c>
    </row>
    <row r="24" spans="2:6" ht="24" x14ac:dyDescent="0.25">
      <c r="B24" s="128">
        <v>4220</v>
      </c>
      <c r="C24" s="110" t="s">
        <v>287</v>
      </c>
      <c r="D24" s="55">
        <f>SUM(D26)</f>
        <v>23426740.449999999</v>
      </c>
      <c r="E24" s="47"/>
      <c r="F24" s="47"/>
    </row>
    <row r="25" spans="2:6" x14ac:dyDescent="0.25">
      <c r="B25" s="100">
        <v>4221</v>
      </c>
      <c r="C25" s="110" t="s">
        <v>291</v>
      </c>
      <c r="D25" s="43"/>
      <c r="E25" s="47"/>
      <c r="F25" s="47"/>
    </row>
    <row r="26" spans="2:6" x14ac:dyDescent="0.25">
      <c r="B26" s="102" t="s">
        <v>288</v>
      </c>
      <c r="C26" s="37" t="s">
        <v>292</v>
      </c>
      <c r="D26" s="43">
        <v>23426740.449999999</v>
      </c>
      <c r="E26" s="149" t="s">
        <v>299</v>
      </c>
      <c r="F26" s="149" t="s">
        <v>261</v>
      </c>
    </row>
    <row r="27" spans="2:6" x14ac:dyDescent="0.25">
      <c r="B27" s="102"/>
      <c r="C27" s="37"/>
      <c r="D27" s="43"/>
      <c r="E27" s="47"/>
      <c r="F27" s="47"/>
    </row>
    <row r="28" spans="2:6" x14ac:dyDescent="0.25">
      <c r="B28" s="100">
        <v>4390</v>
      </c>
      <c r="C28" s="110" t="s">
        <v>293</v>
      </c>
      <c r="D28" s="55">
        <f>SUM(D29)</f>
        <v>0</v>
      </c>
      <c r="E28" s="47"/>
      <c r="F28" s="47"/>
    </row>
    <row r="29" spans="2:6" x14ac:dyDescent="0.25">
      <c r="B29" s="102" t="s">
        <v>289</v>
      </c>
      <c r="C29" s="37" t="s">
        <v>294</v>
      </c>
      <c r="D29" s="43"/>
      <c r="E29" s="47"/>
      <c r="F29" s="47"/>
    </row>
    <row r="30" spans="2:6" x14ac:dyDescent="0.25">
      <c r="B30" s="100">
        <v>4399</v>
      </c>
      <c r="C30" s="110" t="s">
        <v>295</v>
      </c>
      <c r="D30" s="55">
        <f>SUM(D31)</f>
        <v>300000</v>
      </c>
      <c r="E30" s="47"/>
      <c r="F30" s="47"/>
    </row>
    <row r="31" spans="2:6" x14ac:dyDescent="0.25">
      <c r="B31" s="171" t="s">
        <v>290</v>
      </c>
      <c r="C31" s="37" t="s">
        <v>296</v>
      </c>
      <c r="D31" s="43">
        <v>300000</v>
      </c>
      <c r="E31" s="149" t="s">
        <v>299</v>
      </c>
      <c r="F31" s="149" t="s">
        <v>261</v>
      </c>
    </row>
    <row r="32" spans="2:6" x14ac:dyDescent="0.25">
      <c r="B32" s="36"/>
      <c r="C32" s="37"/>
      <c r="D32" s="43"/>
      <c r="E32" s="47"/>
      <c r="F32" s="47"/>
    </row>
    <row r="33" spans="2:6" x14ac:dyDescent="0.25">
      <c r="B33" s="36"/>
      <c r="C33" s="48" t="s">
        <v>6</v>
      </c>
      <c r="D33" s="106">
        <f>SUM(D9+D12+D20+D24+D28+D30)</f>
        <v>53675247.810000002</v>
      </c>
      <c r="E33" s="47"/>
      <c r="F33" s="47"/>
    </row>
    <row r="34" spans="2:6" ht="32.25" customHeight="1" x14ac:dyDescent="0.25">
      <c r="B34" s="243"/>
      <c r="C34" s="243"/>
      <c r="D34" s="243"/>
      <c r="E34" s="243"/>
      <c r="F34" s="243"/>
    </row>
    <row r="35" spans="2:6" x14ac:dyDescent="0.25">
      <c r="B35" s="12"/>
      <c r="C35" s="12"/>
      <c r="D35" s="12"/>
      <c r="E35" s="12"/>
      <c r="F35" s="12"/>
    </row>
  </sheetData>
  <protectedRanges>
    <protectedRange sqref="C32:E33 D31 D8:E9 D12:E12 D14:E14 D24:E25 D10:D11 D13 D17:E22 D15:D16 D23 D27:E30 D26" name="Rango1_1"/>
    <protectedRange sqref="C8:C9" name="Rango1_1_1"/>
    <protectedRange sqref="C12" name="Rango1_1_2"/>
    <protectedRange sqref="C13:C19" name="Rango1_1_3"/>
    <protectedRange sqref="C20" name="Rango1_1_4"/>
    <protectedRange sqref="C21:C23" name="Rango1_1_5"/>
    <protectedRange sqref="C24" name="Rango1_1_6"/>
    <protectedRange sqref="C25:C31" name="Rango1_1_7"/>
    <protectedRange sqref="E10:E11" name="Rango1_1_8"/>
    <protectedRange sqref="E13" name="Rango1_1_9"/>
    <protectedRange sqref="E15:E16" name="Rango1_1_11"/>
    <protectedRange sqref="E23" name="Rango1_1_13"/>
    <protectedRange sqref="E26" name="Rango1_1_15"/>
    <protectedRange sqref="E31" name="Rango1_1_16"/>
  </protectedRanges>
  <mergeCells count="6">
    <mergeCell ref="B34:F34"/>
    <mergeCell ref="B2:F2"/>
    <mergeCell ref="B3:F3"/>
    <mergeCell ref="B4:F4"/>
    <mergeCell ref="B5:F5"/>
    <mergeCell ref="B6:C6"/>
  </mergeCells>
  <pageMargins left="0.15748031496062992" right="0.15748031496062992" top="0.15748031496062992" bottom="0.15748031496062992" header="0.15748031496062992" footer="0.15748031496062992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9"/>
  <sheetViews>
    <sheetView workbookViewId="0">
      <selection activeCell="D12" sqref="D12"/>
    </sheetView>
  </sheetViews>
  <sheetFormatPr baseColWidth="10" defaultColWidth="11.42578125" defaultRowHeight="15" x14ac:dyDescent="0.25"/>
  <cols>
    <col min="1" max="1" width="7.7109375" style="4" customWidth="1"/>
    <col min="2" max="2" width="22.5703125" style="4" customWidth="1"/>
    <col min="3" max="3" width="46.42578125" style="4" customWidth="1"/>
    <col min="4" max="4" width="20.85546875" style="4" customWidth="1"/>
    <col min="5" max="5" width="34.7109375" style="4" customWidth="1"/>
    <col min="6" max="6" width="19" style="4" customWidth="1"/>
    <col min="7" max="16384" width="11.42578125" style="4"/>
  </cols>
  <sheetData>
    <row r="1" spans="2:7" x14ac:dyDescent="0.25">
      <c r="B1" s="1"/>
      <c r="C1" s="1"/>
      <c r="D1" s="1"/>
      <c r="E1" s="1"/>
      <c r="F1" s="3" t="s">
        <v>68</v>
      </c>
    </row>
    <row r="2" spans="2:7" x14ac:dyDescent="0.25">
      <c r="B2" s="226" t="s">
        <v>149</v>
      </c>
      <c r="C2" s="226"/>
      <c r="D2" s="226"/>
      <c r="E2" s="226"/>
      <c r="F2" s="226"/>
      <c r="G2" s="187"/>
    </row>
    <row r="3" spans="2:7" ht="15.75" customHeight="1" x14ac:dyDescent="0.25">
      <c r="B3" s="226" t="s">
        <v>9</v>
      </c>
      <c r="C3" s="226"/>
      <c r="D3" s="226"/>
      <c r="E3" s="226"/>
      <c r="F3" s="226"/>
      <c r="G3" s="83"/>
    </row>
    <row r="4" spans="2:7" x14ac:dyDescent="0.25">
      <c r="B4" s="226" t="s">
        <v>67</v>
      </c>
      <c r="C4" s="226"/>
      <c r="D4" s="226"/>
      <c r="E4" s="226"/>
      <c r="F4" s="226"/>
    </row>
    <row r="5" spans="2:7" x14ac:dyDescent="0.25">
      <c r="B5" s="227" t="s">
        <v>5</v>
      </c>
      <c r="C5" s="227"/>
      <c r="D5" s="227"/>
      <c r="E5" s="227"/>
      <c r="F5" s="227"/>
    </row>
    <row r="6" spans="2:7" x14ac:dyDescent="0.25">
      <c r="B6" s="241"/>
      <c r="C6" s="241"/>
      <c r="D6" s="6"/>
      <c r="E6" s="6"/>
      <c r="F6" s="6"/>
    </row>
    <row r="7" spans="2:7" ht="20.25" customHeight="1" x14ac:dyDescent="0.25">
      <c r="B7" s="76" t="s">
        <v>13</v>
      </c>
      <c r="C7" s="77" t="s">
        <v>14</v>
      </c>
      <c r="D7" s="78" t="s">
        <v>16</v>
      </c>
      <c r="E7" s="78" t="s">
        <v>60</v>
      </c>
      <c r="F7" s="78" t="s">
        <v>30</v>
      </c>
    </row>
    <row r="8" spans="2:7" x14ac:dyDescent="0.25">
      <c r="B8" s="172">
        <v>4300</v>
      </c>
      <c r="C8" s="101" t="s">
        <v>300</v>
      </c>
      <c r="D8" s="43"/>
      <c r="E8" s="47"/>
      <c r="F8" s="47"/>
    </row>
    <row r="9" spans="2:7" x14ac:dyDescent="0.25">
      <c r="B9" s="122">
        <v>4399</v>
      </c>
      <c r="C9" s="101" t="s">
        <v>295</v>
      </c>
      <c r="D9" s="43"/>
      <c r="E9" s="47"/>
      <c r="F9" s="47"/>
    </row>
    <row r="10" spans="2:7" x14ac:dyDescent="0.25">
      <c r="B10" s="122" t="s">
        <v>301</v>
      </c>
      <c r="C10" s="101" t="s">
        <v>302</v>
      </c>
      <c r="D10" s="43"/>
      <c r="E10" s="47"/>
      <c r="F10" s="47"/>
    </row>
    <row r="11" spans="2:7" x14ac:dyDescent="0.25">
      <c r="B11" s="173" t="s">
        <v>290</v>
      </c>
      <c r="C11" s="145" t="s">
        <v>305</v>
      </c>
      <c r="D11" s="43">
        <v>300000</v>
      </c>
      <c r="E11" s="149" t="s">
        <v>303</v>
      </c>
      <c r="F11" s="174" t="s">
        <v>304</v>
      </c>
    </row>
    <row r="12" spans="2:7" x14ac:dyDescent="0.25">
      <c r="B12" s="36"/>
      <c r="C12" s="37"/>
      <c r="D12" s="43"/>
      <c r="E12" s="47"/>
      <c r="F12" s="47"/>
    </row>
    <row r="13" spans="2:7" x14ac:dyDescent="0.25">
      <c r="B13" s="36"/>
      <c r="C13" s="37"/>
      <c r="D13" s="43"/>
      <c r="E13" s="47"/>
      <c r="F13" s="47"/>
    </row>
    <row r="14" spans="2:7" x14ac:dyDescent="0.25">
      <c r="B14" s="36"/>
      <c r="C14" s="37"/>
      <c r="D14" s="43"/>
      <c r="E14" s="47"/>
      <c r="F14" s="47"/>
    </row>
    <row r="15" spans="2:7" x14ac:dyDescent="0.25">
      <c r="B15" s="36"/>
      <c r="C15" s="37"/>
      <c r="D15" s="43"/>
      <c r="E15" s="47"/>
      <c r="F15" s="47"/>
    </row>
    <row r="16" spans="2:7" x14ac:dyDescent="0.25">
      <c r="B16" s="36"/>
      <c r="C16" s="48" t="s">
        <v>6</v>
      </c>
      <c r="D16" s="55">
        <f>SUM(D8:D15)</f>
        <v>300000</v>
      </c>
      <c r="E16" s="47"/>
      <c r="F16" s="47"/>
    </row>
    <row r="17" spans="2:6" ht="29.25" customHeight="1" x14ac:dyDescent="0.25">
      <c r="B17" s="243"/>
      <c r="C17" s="243"/>
      <c r="D17" s="243"/>
      <c r="E17" s="243"/>
      <c r="F17" s="243"/>
    </row>
    <row r="19" spans="2:6" x14ac:dyDescent="0.25">
      <c r="B19" s="12"/>
      <c r="C19" s="12"/>
      <c r="D19" s="12"/>
      <c r="E19" s="12"/>
      <c r="F19" s="12"/>
    </row>
  </sheetData>
  <protectedRanges>
    <protectedRange sqref="C12:E16 D8:E10 D11" name="Rango1_1"/>
    <protectedRange sqref="C8" name="Rango1_1_1"/>
    <protectedRange sqref="C9" name="Rango1_1_2"/>
    <protectedRange sqref="C10" name="Rango1_1_3"/>
    <protectedRange sqref="C11" name="Rango1_1_4"/>
    <protectedRange sqref="E11" name="Rango1_1_5"/>
  </protectedRanges>
  <mergeCells count="6">
    <mergeCell ref="B17:F17"/>
    <mergeCell ref="B2:F2"/>
    <mergeCell ref="B3:F3"/>
    <mergeCell ref="B4:F4"/>
    <mergeCell ref="B5:F5"/>
    <mergeCell ref="B6:C6"/>
  </mergeCells>
  <pageMargins left="0.15748031496062992" right="0.15748031496062992" top="0.19685039370078741" bottom="0.15748031496062992" header="0.15748031496062992" footer="0.15748031496062992"/>
  <pageSetup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40"/>
  <sheetViews>
    <sheetView topLeftCell="A4" workbookViewId="0">
      <selection activeCell="H16" sqref="H16"/>
    </sheetView>
  </sheetViews>
  <sheetFormatPr baseColWidth="10" defaultColWidth="11.42578125" defaultRowHeight="15" x14ac:dyDescent="0.25"/>
  <cols>
    <col min="1" max="1" width="3.85546875" style="4" customWidth="1"/>
    <col min="2" max="2" width="17" style="4" customWidth="1"/>
    <col min="3" max="3" width="62" style="4" customWidth="1"/>
    <col min="4" max="4" width="18.7109375" style="4" customWidth="1"/>
    <col min="5" max="5" width="18.42578125" style="4" customWidth="1"/>
    <col min="6" max="6" width="19.7109375" style="4" customWidth="1"/>
    <col min="7" max="7" width="12" style="4" bestFit="1" customWidth="1"/>
    <col min="8" max="16384" width="11.42578125" style="4"/>
  </cols>
  <sheetData>
    <row r="1" spans="2:7" x14ac:dyDescent="0.25">
      <c r="B1" s="1"/>
      <c r="C1" s="1"/>
      <c r="D1" s="1"/>
      <c r="E1" s="1"/>
      <c r="F1" s="3" t="s">
        <v>69</v>
      </c>
    </row>
    <row r="2" spans="2:7" x14ac:dyDescent="0.25">
      <c r="B2" s="226" t="s">
        <v>149</v>
      </c>
      <c r="C2" s="226"/>
      <c r="D2" s="226"/>
      <c r="E2" s="226"/>
      <c r="F2" s="226"/>
      <c r="G2" s="187"/>
    </row>
    <row r="3" spans="2:7" ht="15.75" customHeight="1" x14ac:dyDescent="0.25">
      <c r="B3" s="226" t="s">
        <v>9</v>
      </c>
      <c r="C3" s="226"/>
      <c r="D3" s="226"/>
      <c r="E3" s="226"/>
      <c r="F3" s="226"/>
      <c r="G3" s="83"/>
    </row>
    <row r="4" spans="2:7" x14ac:dyDescent="0.25">
      <c r="B4" s="226" t="s">
        <v>67</v>
      </c>
      <c r="C4" s="226"/>
      <c r="D4" s="226"/>
      <c r="E4" s="226"/>
      <c r="F4" s="226"/>
    </row>
    <row r="5" spans="2:7" x14ac:dyDescent="0.25">
      <c r="B5" s="227" t="s">
        <v>70</v>
      </c>
      <c r="C5" s="227"/>
      <c r="D5" s="227"/>
      <c r="E5" s="227"/>
      <c r="F5" s="227"/>
    </row>
    <row r="6" spans="2:7" x14ac:dyDescent="0.25">
      <c r="B6" s="75"/>
      <c r="C6" s="75"/>
      <c r="D6" s="75"/>
      <c r="E6" s="75"/>
      <c r="F6" s="75"/>
    </row>
    <row r="7" spans="2:7" ht="24.75" customHeight="1" x14ac:dyDescent="0.25">
      <c r="B7" s="244" t="s">
        <v>71</v>
      </c>
      <c r="C7" s="244"/>
      <c r="D7" s="244"/>
      <c r="E7" s="244"/>
      <c r="F7" s="244"/>
    </row>
    <row r="8" spans="2:7" ht="22.5" customHeight="1" x14ac:dyDescent="0.25">
      <c r="B8" s="76" t="s">
        <v>13</v>
      </c>
      <c r="C8" s="77" t="s">
        <v>14</v>
      </c>
      <c r="D8" s="78" t="s">
        <v>16</v>
      </c>
      <c r="E8" s="78" t="s">
        <v>72</v>
      </c>
      <c r="F8" s="78" t="s">
        <v>73</v>
      </c>
    </row>
    <row r="9" spans="2:7" x14ac:dyDescent="0.25">
      <c r="B9" s="172">
        <v>5000</v>
      </c>
      <c r="C9" s="175" t="s">
        <v>306</v>
      </c>
      <c r="D9" s="183">
        <f>SUM(D10+D18+D22+D15)</f>
        <v>54961438.160000004</v>
      </c>
      <c r="E9" s="186">
        <f>SUM(E10+E18+E22+E15)</f>
        <v>1</v>
      </c>
      <c r="F9" s="47"/>
    </row>
    <row r="10" spans="2:7" x14ac:dyDescent="0.25">
      <c r="B10" s="172">
        <v>5100</v>
      </c>
      <c r="C10" s="176" t="s">
        <v>307</v>
      </c>
      <c r="D10" s="55">
        <f>SUM(D11:D13)</f>
        <v>32712757.410000004</v>
      </c>
      <c r="E10" s="185">
        <f>SUM(D10/D9)</f>
        <v>0.59519471296891557</v>
      </c>
      <c r="F10" s="47"/>
    </row>
    <row r="11" spans="2:7" x14ac:dyDescent="0.25">
      <c r="B11" s="172">
        <v>5110</v>
      </c>
      <c r="C11" s="177" t="s">
        <v>308</v>
      </c>
      <c r="D11" s="184">
        <v>23674063.940000001</v>
      </c>
      <c r="E11" s="185">
        <f>SUM(D11/D9)</f>
        <v>0.43073952815939198</v>
      </c>
      <c r="F11" s="47"/>
    </row>
    <row r="12" spans="2:7" x14ac:dyDescent="0.25">
      <c r="B12" s="122">
        <v>5120</v>
      </c>
      <c r="C12" s="178" t="s">
        <v>309</v>
      </c>
      <c r="D12" s="184">
        <v>2233147.35</v>
      </c>
      <c r="E12" s="185">
        <f>SUM(D12/D9)</f>
        <v>4.0631166591729516E-2</v>
      </c>
      <c r="F12" s="47"/>
    </row>
    <row r="13" spans="2:7" x14ac:dyDescent="0.25">
      <c r="B13" s="122">
        <v>5130</v>
      </c>
      <c r="C13" s="178" t="s">
        <v>310</v>
      </c>
      <c r="D13" s="184">
        <v>6805546.1200000001</v>
      </c>
      <c r="E13" s="185">
        <f>SUM(D13/D9)</f>
        <v>0.12382401821779403</v>
      </c>
      <c r="F13" s="47"/>
    </row>
    <row r="14" spans="2:7" x14ac:dyDescent="0.25">
      <c r="B14" s="122"/>
      <c r="C14" s="178"/>
      <c r="D14" s="184"/>
      <c r="E14" s="185"/>
      <c r="F14" s="47"/>
    </row>
    <row r="15" spans="2:7" x14ac:dyDescent="0.25">
      <c r="B15" s="122">
        <v>5241</v>
      </c>
      <c r="C15" s="178" t="s">
        <v>373</v>
      </c>
      <c r="D15" s="183">
        <f>SUM(D16)</f>
        <v>2455.6</v>
      </c>
      <c r="E15" s="185">
        <f>SUM(D15/D9)</f>
        <v>4.4678597980850209E-5</v>
      </c>
      <c r="F15" s="47"/>
    </row>
    <row r="16" spans="2:7" x14ac:dyDescent="0.25">
      <c r="B16" s="115" t="s">
        <v>375</v>
      </c>
      <c r="C16" s="178" t="s">
        <v>374</v>
      </c>
      <c r="D16" s="184">
        <v>2455.6</v>
      </c>
      <c r="E16" s="185">
        <v>1E-3</v>
      </c>
      <c r="F16" s="47"/>
    </row>
    <row r="17" spans="2:8" x14ac:dyDescent="0.25">
      <c r="B17" s="36"/>
      <c r="C17" s="178"/>
      <c r="D17" s="43"/>
      <c r="E17" s="47"/>
      <c r="F17" s="47"/>
    </row>
    <row r="18" spans="2:8" x14ac:dyDescent="0.25">
      <c r="B18" s="122">
        <v>5290</v>
      </c>
      <c r="C18" s="110" t="s">
        <v>311</v>
      </c>
      <c r="D18" s="55">
        <f>SUM(D19)</f>
        <v>19950014.640000001</v>
      </c>
      <c r="E18" s="185">
        <f>SUM(D18/D9)</f>
        <v>0.36298203445701099</v>
      </c>
      <c r="F18" s="47"/>
    </row>
    <row r="19" spans="2:8" x14ac:dyDescent="0.25">
      <c r="B19" s="122">
        <v>5292</v>
      </c>
      <c r="C19" s="110" t="s">
        <v>312</v>
      </c>
      <c r="D19" s="55">
        <f>SUM(D20)</f>
        <v>19950014.640000001</v>
      </c>
      <c r="E19" s="185">
        <f>SUM(D19/D9)</f>
        <v>0.36298203445701099</v>
      </c>
      <c r="F19" s="47"/>
    </row>
    <row r="20" spans="2:8" x14ac:dyDescent="0.25">
      <c r="B20" s="115" t="s">
        <v>313</v>
      </c>
      <c r="C20" s="37" t="s">
        <v>314</v>
      </c>
      <c r="D20" s="184">
        <v>19950014.640000001</v>
      </c>
      <c r="E20" s="185">
        <f>SUM(D20/D9)</f>
        <v>0.36298203445701099</v>
      </c>
      <c r="F20" s="47"/>
    </row>
    <row r="21" spans="2:8" x14ac:dyDescent="0.25">
      <c r="B21" s="36"/>
      <c r="C21" s="37"/>
      <c r="D21" s="184"/>
      <c r="E21" s="47"/>
      <c r="F21" s="47"/>
    </row>
    <row r="22" spans="2:8" x14ac:dyDescent="0.25">
      <c r="B22" s="122">
        <v>5500</v>
      </c>
      <c r="C22" s="110" t="s">
        <v>315</v>
      </c>
      <c r="D22" s="183">
        <f>SUM(D23)</f>
        <v>2296210.5099999998</v>
      </c>
      <c r="E22" s="185">
        <f>SUM(D22/D9)</f>
        <v>4.1778573976092616E-2</v>
      </c>
      <c r="F22" s="47"/>
    </row>
    <row r="23" spans="2:8" ht="24" x14ac:dyDescent="0.25">
      <c r="B23" s="122">
        <v>5510</v>
      </c>
      <c r="C23" s="110" t="s">
        <v>316</v>
      </c>
      <c r="D23" s="43">
        <v>2296210.5099999998</v>
      </c>
      <c r="E23" s="185">
        <f>SUM(D23/D9)</f>
        <v>4.1778573976092616E-2</v>
      </c>
      <c r="F23" s="47"/>
    </row>
    <row r="24" spans="2:8" x14ac:dyDescent="0.25">
      <c r="B24" s="36"/>
      <c r="C24" s="37"/>
      <c r="D24" s="43"/>
      <c r="E24" s="47"/>
      <c r="F24" s="47"/>
    </row>
    <row r="25" spans="2:8" x14ac:dyDescent="0.25">
      <c r="B25" s="122">
        <v>5513</v>
      </c>
      <c r="C25" s="110" t="s">
        <v>317</v>
      </c>
      <c r="D25" s="55">
        <f>SUM(D26)</f>
        <v>801388.56</v>
      </c>
      <c r="E25" s="185">
        <f>SUM(D25/D9)</f>
        <v>1.4580924132062413E-2</v>
      </c>
      <c r="F25" s="47"/>
    </row>
    <row r="26" spans="2:8" x14ac:dyDescent="0.25">
      <c r="B26" s="115" t="s">
        <v>318</v>
      </c>
      <c r="C26" s="37" t="s">
        <v>319</v>
      </c>
      <c r="D26" s="43">
        <v>801388.56</v>
      </c>
      <c r="E26" s="185">
        <f>SUM(D26/D9)</f>
        <v>1.4580924132062413E-2</v>
      </c>
      <c r="F26" s="47"/>
      <c r="H26" s="188"/>
    </row>
    <row r="27" spans="2:8" x14ac:dyDescent="0.25">
      <c r="B27" s="36"/>
      <c r="C27" s="37"/>
      <c r="D27" s="43"/>
      <c r="E27" s="47"/>
      <c r="F27" s="47"/>
    </row>
    <row r="28" spans="2:8" x14ac:dyDescent="0.25">
      <c r="B28" s="122">
        <v>5514</v>
      </c>
      <c r="C28" s="179" t="s">
        <v>320</v>
      </c>
      <c r="D28" s="55">
        <f>SUM(D29)</f>
        <v>1133499.96</v>
      </c>
      <c r="E28" s="185">
        <f>SUM(D28/D9)</f>
        <v>2.062354985508625E-2</v>
      </c>
      <c r="F28" s="47"/>
    </row>
    <row r="29" spans="2:8" x14ac:dyDescent="0.25">
      <c r="B29" s="115" t="s">
        <v>321</v>
      </c>
      <c r="C29" s="37" t="s">
        <v>322</v>
      </c>
      <c r="D29" s="43">
        <v>1133499.96</v>
      </c>
      <c r="E29" s="185">
        <f>SUM(D29/D9)</f>
        <v>2.062354985508625E-2</v>
      </c>
      <c r="F29" s="47"/>
    </row>
    <row r="30" spans="2:8" x14ac:dyDescent="0.25">
      <c r="B30" s="36"/>
      <c r="C30" s="37"/>
      <c r="D30" s="43"/>
      <c r="E30" s="185"/>
      <c r="F30" s="47"/>
    </row>
    <row r="31" spans="2:8" x14ac:dyDescent="0.25">
      <c r="B31" s="122">
        <v>5515</v>
      </c>
      <c r="C31" s="180" t="s">
        <v>331</v>
      </c>
      <c r="D31" s="55">
        <f>SUM(D32:D35)</f>
        <v>390609.71</v>
      </c>
      <c r="E31" s="185">
        <f>SUM(D31/D9)</f>
        <v>7.1069776024216026E-3</v>
      </c>
      <c r="F31" s="47"/>
    </row>
    <row r="32" spans="2:8" x14ac:dyDescent="0.25">
      <c r="B32" s="115" t="s">
        <v>323</v>
      </c>
      <c r="C32" s="37" t="s">
        <v>324</v>
      </c>
      <c r="D32" s="43">
        <v>95829.41</v>
      </c>
      <c r="E32" s="185">
        <f>SUM(D32/D9)</f>
        <v>1.7435753722642399E-3</v>
      </c>
      <c r="F32" s="47"/>
    </row>
    <row r="33" spans="2:6" x14ac:dyDescent="0.25">
      <c r="B33" s="115" t="s">
        <v>325</v>
      </c>
      <c r="C33" s="37" t="s">
        <v>326</v>
      </c>
      <c r="D33" s="43">
        <v>17816</v>
      </c>
      <c r="E33" s="185">
        <f>SUM(D33/D9)</f>
        <v>3.2415454537661973E-4</v>
      </c>
      <c r="F33" s="47"/>
    </row>
    <row r="34" spans="2:6" x14ac:dyDescent="0.25">
      <c r="B34" s="115" t="s">
        <v>327</v>
      </c>
      <c r="C34" s="37" t="s">
        <v>328</v>
      </c>
      <c r="D34" s="43">
        <v>266247.48</v>
      </c>
      <c r="E34" s="185">
        <f>SUM(D34/D9)</f>
        <v>4.8442597012275847E-3</v>
      </c>
      <c r="F34" s="47"/>
    </row>
    <row r="35" spans="2:6" x14ac:dyDescent="0.25">
      <c r="B35" s="115" t="s">
        <v>329</v>
      </c>
      <c r="C35" s="37" t="s">
        <v>330</v>
      </c>
      <c r="D35" s="43">
        <v>10716.82</v>
      </c>
      <c r="E35" s="185">
        <f>SUM(D35/D9)</f>
        <v>1.9498798355315814E-4</v>
      </c>
      <c r="F35" s="47"/>
    </row>
    <row r="36" spans="2:6" x14ac:dyDescent="0.25">
      <c r="B36" s="36"/>
      <c r="C36" s="37"/>
      <c r="D36" s="43"/>
      <c r="E36" s="47"/>
      <c r="F36" s="47"/>
    </row>
    <row r="37" spans="2:6" x14ac:dyDescent="0.25">
      <c r="B37" s="181"/>
      <c r="C37" s="182"/>
      <c r="D37" s="43"/>
      <c r="E37" s="47"/>
      <c r="F37" s="47"/>
    </row>
    <row r="38" spans="2:6" x14ac:dyDescent="0.25">
      <c r="B38" s="36"/>
      <c r="C38" s="37"/>
      <c r="D38" s="43"/>
      <c r="E38" s="47"/>
      <c r="F38" s="47"/>
    </row>
    <row r="39" spans="2:6" x14ac:dyDescent="0.25">
      <c r="B39" s="36"/>
      <c r="C39" s="48" t="s">
        <v>6</v>
      </c>
      <c r="D39" s="55">
        <f>SUM(D10+D18+D22)</f>
        <v>54958982.560000002</v>
      </c>
      <c r="E39" s="47"/>
      <c r="F39" s="47"/>
    </row>
    <row r="40" spans="2:6" x14ac:dyDescent="0.25">
      <c r="B40" s="87"/>
      <c r="C40" s="87"/>
      <c r="D40" s="87"/>
      <c r="E40" s="87"/>
    </row>
  </sheetData>
  <protectedRanges>
    <protectedRange sqref="C17:E17 C21:E21 D18:E20 C24:E24 D22:E23 C27:E27 D25:E26 C30:E30 D28:E29 C36:E36 D31:E35 C38:E39 D37:E37 D9:E16" name="Rango1_1"/>
    <protectedRange sqref="C12:C16" name="Rango1_1_1_1_1_1_1"/>
    <protectedRange sqref="C22:C23" name="Rango1_1_1_1_1_1_1_1"/>
    <protectedRange sqref="C25:C26" name="Rango1_1_1_1_1_1_1_2"/>
    <protectedRange sqref="C28:C29" name="Rango1_1_1_1_1_1_1_3"/>
    <protectedRange sqref="C31" name="Rango1_1_1_1_1_1_1_4"/>
  </protectedRanges>
  <mergeCells count="5">
    <mergeCell ref="B2:F2"/>
    <mergeCell ref="B3:F3"/>
    <mergeCell ref="B4:F4"/>
    <mergeCell ref="B5:F5"/>
    <mergeCell ref="B7:F7"/>
  </mergeCells>
  <pageMargins left="0.15748031496062992" right="0.15748031496062992" top="0.15748031496062992" bottom="0.15748031496062992" header="0.15748031496062992" footer="0.15748031496062992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23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8.42578125" style="4" customWidth="1"/>
    <col min="2" max="2" width="11.42578125" style="4"/>
    <col min="3" max="3" width="58.85546875" style="4" customWidth="1"/>
    <col min="4" max="4" width="17.140625" style="4" customWidth="1"/>
    <col min="5" max="5" width="16.5703125" style="4" customWidth="1"/>
    <col min="6" max="6" width="15.5703125" style="4" customWidth="1"/>
    <col min="7" max="16384" width="11.42578125" style="4"/>
  </cols>
  <sheetData>
    <row r="1" spans="2:8" x14ac:dyDescent="0.25">
      <c r="B1" s="1"/>
      <c r="C1" s="1"/>
      <c r="D1" s="1"/>
      <c r="E1" s="1"/>
      <c r="F1" s="2"/>
      <c r="G1" s="236" t="s">
        <v>74</v>
      </c>
      <c r="H1" s="236"/>
    </row>
    <row r="2" spans="2:8" x14ac:dyDescent="0.25">
      <c r="B2" s="226" t="s">
        <v>149</v>
      </c>
      <c r="C2" s="226"/>
      <c r="D2" s="226"/>
      <c r="E2" s="226"/>
      <c r="F2" s="226"/>
      <c r="G2" s="226"/>
      <c r="H2" s="226"/>
    </row>
    <row r="3" spans="2:8" ht="15.75" customHeight="1" x14ac:dyDescent="0.25">
      <c r="B3" s="226" t="s">
        <v>9</v>
      </c>
      <c r="C3" s="226"/>
      <c r="D3" s="226"/>
      <c r="E3" s="226"/>
      <c r="F3" s="226"/>
      <c r="G3" s="226"/>
      <c r="H3" s="226"/>
    </row>
    <row r="4" spans="2:8" x14ac:dyDescent="0.25">
      <c r="B4" s="226" t="s">
        <v>75</v>
      </c>
      <c r="C4" s="226"/>
      <c r="D4" s="226"/>
      <c r="E4" s="226"/>
      <c r="F4" s="226"/>
      <c r="G4" s="226"/>
      <c r="H4" s="226"/>
    </row>
    <row r="5" spans="2:8" x14ac:dyDescent="0.25">
      <c r="B5" s="227" t="s">
        <v>76</v>
      </c>
      <c r="C5" s="227"/>
      <c r="D5" s="227"/>
      <c r="E5" s="227"/>
      <c r="F5" s="227"/>
      <c r="G5" s="227"/>
      <c r="H5" s="227"/>
    </row>
    <row r="6" spans="2:8" x14ac:dyDescent="0.25">
      <c r="B6" s="241"/>
      <c r="C6" s="241"/>
      <c r="D6" s="6"/>
      <c r="E6" s="6"/>
      <c r="F6" s="6"/>
      <c r="G6" s="5"/>
      <c r="H6" s="5"/>
    </row>
    <row r="7" spans="2:8" ht="22.5" customHeight="1" x14ac:dyDescent="0.25">
      <c r="B7" s="76" t="s">
        <v>13</v>
      </c>
      <c r="C7" s="77" t="s">
        <v>14</v>
      </c>
      <c r="D7" s="78" t="s">
        <v>7</v>
      </c>
      <c r="E7" s="78" t="s">
        <v>8</v>
      </c>
      <c r="F7" s="78" t="s">
        <v>77</v>
      </c>
      <c r="G7" s="78" t="s">
        <v>15</v>
      </c>
      <c r="H7" s="78" t="s">
        <v>60</v>
      </c>
    </row>
    <row r="8" spans="2:8" x14ac:dyDescent="0.25">
      <c r="B8" s="172">
        <v>3000</v>
      </c>
      <c r="C8" s="128" t="s">
        <v>332</v>
      </c>
      <c r="D8" s="43"/>
      <c r="E8" s="47"/>
      <c r="F8" s="47"/>
      <c r="G8" s="36"/>
      <c r="H8" s="36"/>
    </row>
    <row r="9" spans="2:8" x14ac:dyDescent="0.25">
      <c r="B9" s="122">
        <v>3100</v>
      </c>
      <c r="C9" s="110" t="s">
        <v>340</v>
      </c>
      <c r="D9" s="55">
        <f>SUM(D10:D12)</f>
        <v>359393759.55999994</v>
      </c>
      <c r="E9" s="55">
        <f>SUM(E10:E12)</f>
        <v>359393759.55999994</v>
      </c>
      <c r="F9" s="47">
        <f>SUM(E9-D9)</f>
        <v>0</v>
      </c>
      <c r="G9" s="115" t="s">
        <v>343</v>
      </c>
      <c r="H9" s="102" t="s">
        <v>344</v>
      </c>
    </row>
    <row r="10" spans="2:8" x14ac:dyDescent="0.25">
      <c r="B10" s="115">
        <v>3110</v>
      </c>
      <c r="C10" s="37" t="s">
        <v>333</v>
      </c>
      <c r="D10" s="43">
        <v>306854020.95999998</v>
      </c>
      <c r="E10" s="43">
        <v>306854020.95999998</v>
      </c>
      <c r="F10" s="47">
        <f t="shared" ref="F10:F18" si="0">SUM(E10-D10)</f>
        <v>0</v>
      </c>
      <c r="G10" s="36"/>
      <c r="H10" s="36"/>
    </row>
    <row r="11" spans="2:8" x14ac:dyDescent="0.25">
      <c r="B11" s="115">
        <v>3120</v>
      </c>
      <c r="C11" s="37" t="s">
        <v>334</v>
      </c>
      <c r="D11" s="43">
        <v>48217037.520000003</v>
      </c>
      <c r="E11" s="43">
        <v>48217037.520000003</v>
      </c>
      <c r="F11" s="47">
        <f t="shared" si="0"/>
        <v>0</v>
      </c>
      <c r="G11" s="36"/>
      <c r="H11" s="36"/>
    </row>
    <row r="12" spans="2:8" x14ac:dyDescent="0.25">
      <c r="B12" s="115">
        <v>3130</v>
      </c>
      <c r="C12" s="37" t="s">
        <v>335</v>
      </c>
      <c r="D12" s="43">
        <v>4322701.08</v>
      </c>
      <c r="E12" s="43">
        <v>4322701.08</v>
      </c>
      <c r="F12" s="47">
        <f t="shared" si="0"/>
        <v>0</v>
      </c>
      <c r="G12" s="36"/>
      <c r="H12" s="36"/>
    </row>
    <row r="13" spans="2:8" x14ac:dyDescent="0.25">
      <c r="B13" s="122">
        <v>3200</v>
      </c>
      <c r="C13" s="110" t="s">
        <v>341</v>
      </c>
      <c r="D13" s="55">
        <f>SUM(D14:D17)</f>
        <v>-152910756.06999999</v>
      </c>
      <c r="E13" s="55">
        <f>SUM(E14:E17)</f>
        <v>-152910756.06999999</v>
      </c>
      <c r="F13" s="56">
        <f t="shared" si="0"/>
        <v>0</v>
      </c>
      <c r="G13" s="36"/>
      <c r="H13" s="36"/>
    </row>
    <row r="14" spans="2:8" x14ac:dyDescent="0.25">
      <c r="B14" s="115">
        <v>3210</v>
      </c>
      <c r="C14" s="37" t="s">
        <v>336</v>
      </c>
      <c r="D14" s="43">
        <v>0</v>
      </c>
      <c r="E14" s="47">
        <v>0</v>
      </c>
      <c r="F14" s="47">
        <f t="shared" si="0"/>
        <v>0</v>
      </c>
      <c r="G14" s="36"/>
      <c r="H14" s="36"/>
    </row>
    <row r="15" spans="2:8" x14ac:dyDescent="0.25">
      <c r="B15" s="115">
        <v>3220</v>
      </c>
      <c r="C15" s="37" t="s">
        <v>342</v>
      </c>
      <c r="D15" s="190">
        <v>-153114307.41999999</v>
      </c>
      <c r="E15" s="47">
        <v>-153114307.41999999</v>
      </c>
      <c r="F15" s="47">
        <f t="shared" si="0"/>
        <v>0</v>
      </c>
      <c r="G15" s="102" t="s">
        <v>345</v>
      </c>
      <c r="H15" s="102" t="s">
        <v>344</v>
      </c>
    </row>
    <row r="16" spans="2:8" x14ac:dyDescent="0.25">
      <c r="B16" s="115">
        <v>3230</v>
      </c>
      <c r="C16" s="37" t="s">
        <v>337</v>
      </c>
      <c r="D16" s="47">
        <v>186454</v>
      </c>
      <c r="E16" s="47">
        <v>186454</v>
      </c>
      <c r="F16" s="47">
        <f t="shared" si="0"/>
        <v>0</v>
      </c>
      <c r="G16" s="36"/>
      <c r="H16" s="36"/>
    </row>
    <row r="17" spans="2:8" x14ac:dyDescent="0.25">
      <c r="B17" s="189">
        <v>3250</v>
      </c>
      <c r="C17" s="37" t="s">
        <v>338</v>
      </c>
      <c r="D17" s="47">
        <v>17097.349999999999</v>
      </c>
      <c r="E17" s="47">
        <v>17097.349999999999</v>
      </c>
      <c r="F17" s="47">
        <f t="shared" si="0"/>
        <v>0</v>
      </c>
      <c r="G17" s="36"/>
      <c r="H17" s="36"/>
    </row>
    <row r="18" spans="2:8" x14ac:dyDescent="0.25">
      <c r="B18" s="36"/>
      <c r="C18" s="110" t="s">
        <v>339</v>
      </c>
      <c r="D18" s="55">
        <f>SUM(D9+D13)</f>
        <v>206483003.48999995</v>
      </c>
      <c r="E18" s="55">
        <f>SUM(E9+E13)</f>
        <v>206483003.48999995</v>
      </c>
      <c r="F18" s="56">
        <f t="shared" si="0"/>
        <v>0</v>
      </c>
      <c r="G18" s="36"/>
      <c r="H18" s="36"/>
    </row>
    <row r="19" spans="2:8" x14ac:dyDescent="0.25">
      <c r="B19" s="36"/>
      <c r="C19" s="37"/>
      <c r="D19" s="43"/>
      <c r="E19" s="47"/>
      <c r="F19" s="47"/>
      <c r="G19" s="36"/>
      <c r="H19" s="36"/>
    </row>
    <row r="20" spans="2:8" x14ac:dyDescent="0.25">
      <c r="B20" s="36"/>
      <c r="C20" s="37"/>
      <c r="D20" s="43"/>
      <c r="E20" s="47"/>
      <c r="F20" s="47"/>
      <c r="G20" s="36"/>
      <c r="H20" s="36"/>
    </row>
    <row r="21" spans="2:8" x14ac:dyDescent="0.25">
      <c r="B21" s="36"/>
      <c r="C21" s="48" t="s">
        <v>6</v>
      </c>
      <c r="D21" s="43">
        <f>SUM(D9+D13)</f>
        <v>206483003.48999995</v>
      </c>
      <c r="E21" s="43">
        <f>SUM(E9+E13)</f>
        <v>206483003.48999995</v>
      </c>
      <c r="F21" s="43">
        <f>SUM(F9+F13)</f>
        <v>0</v>
      </c>
      <c r="G21" s="36"/>
      <c r="H21" s="36"/>
    </row>
    <row r="22" spans="2:8" x14ac:dyDescent="0.25">
      <c r="B22" s="87"/>
      <c r="C22" s="87"/>
      <c r="D22" s="87"/>
      <c r="E22" s="87"/>
      <c r="H22" s="11"/>
    </row>
    <row r="23" spans="2:8" x14ac:dyDescent="0.25">
      <c r="B23" s="11"/>
      <c r="C23" s="20"/>
      <c r="D23" s="21"/>
      <c r="E23" s="22"/>
      <c r="F23" s="22"/>
      <c r="G23" s="11"/>
      <c r="H23" s="11"/>
    </row>
  </sheetData>
  <protectedRanges>
    <protectedRange sqref="F21 D8:E8 D13:E14 E9 E15:E16 D18:E19 C20:E21 C23:E23" name="Rango1_1"/>
    <protectedRange sqref="C19" name="Rango1_1_1"/>
    <protectedRange sqref="C9:C18" name="Rango1_1_2_1_1"/>
    <protectedRange sqref="D9:D10 E10" name="Rango1_1_2"/>
    <protectedRange sqref="D11:E11" name="Rango1_1_3"/>
    <protectedRange sqref="D15" name="Rango1_1_5"/>
    <protectedRange sqref="D16" name="Rango1_1_7"/>
    <protectedRange sqref="D17:E17" name="Rango1_1_8"/>
  </protectedRanges>
  <mergeCells count="6">
    <mergeCell ref="B6:C6"/>
    <mergeCell ref="G1:H1"/>
    <mergeCell ref="B2:H2"/>
    <mergeCell ref="B3:H3"/>
    <mergeCell ref="B4:H4"/>
    <mergeCell ref="B5:H5"/>
  </mergeCells>
  <pageMargins left="0.15748031496062992" right="0.19685039370078741" top="0.27559055118110237" bottom="0.43307086614173229" header="0.15748031496062992" footer="0.31496062992125984"/>
  <pageSetup scale="7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17"/>
  <sheetViews>
    <sheetView workbookViewId="0">
      <selection activeCell="D11" sqref="D11"/>
    </sheetView>
  </sheetViews>
  <sheetFormatPr baseColWidth="10" defaultColWidth="11.42578125" defaultRowHeight="15" x14ac:dyDescent="0.25"/>
  <cols>
    <col min="1" max="1" width="5.7109375" style="4" customWidth="1"/>
    <col min="2" max="2" width="11.42578125" style="4"/>
    <col min="3" max="3" width="54.85546875" style="4" customWidth="1"/>
    <col min="4" max="4" width="17.140625" style="4" customWidth="1"/>
    <col min="5" max="5" width="16.5703125" style="4" customWidth="1"/>
    <col min="6" max="6" width="15.5703125" style="4" customWidth="1"/>
    <col min="7" max="16384" width="11.42578125" style="4"/>
  </cols>
  <sheetData>
    <row r="1" spans="2:8" x14ac:dyDescent="0.25">
      <c r="B1" s="1"/>
      <c r="C1" s="1"/>
      <c r="D1" s="1"/>
      <c r="E1" s="1"/>
      <c r="F1" s="2"/>
      <c r="G1" s="236" t="s">
        <v>78</v>
      </c>
      <c r="H1" s="236"/>
    </row>
    <row r="2" spans="2:8" x14ac:dyDescent="0.25">
      <c r="B2" s="226" t="s">
        <v>149</v>
      </c>
      <c r="C2" s="226"/>
      <c r="D2" s="226"/>
      <c r="E2" s="226"/>
      <c r="F2" s="226"/>
      <c r="G2" s="226"/>
      <c r="H2" s="226"/>
    </row>
    <row r="3" spans="2:8" ht="15.75" customHeight="1" x14ac:dyDescent="0.25">
      <c r="B3" s="226" t="s">
        <v>9</v>
      </c>
      <c r="C3" s="226"/>
      <c r="D3" s="226"/>
      <c r="E3" s="226"/>
      <c r="F3" s="226"/>
      <c r="G3" s="226"/>
      <c r="H3" s="226"/>
    </row>
    <row r="4" spans="2:8" x14ac:dyDescent="0.25">
      <c r="B4" s="226" t="s">
        <v>75</v>
      </c>
      <c r="C4" s="226"/>
      <c r="D4" s="226"/>
      <c r="E4" s="226"/>
      <c r="F4" s="226"/>
      <c r="G4" s="226"/>
      <c r="H4" s="226"/>
    </row>
    <row r="5" spans="2:8" x14ac:dyDescent="0.25">
      <c r="B5" s="227" t="s">
        <v>79</v>
      </c>
      <c r="C5" s="227"/>
      <c r="D5" s="227"/>
      <c r="E5" s="227"/>
      <c r="F5" s="227"/>
      <c r="G5" s="227"/>
      <c r="H5" s="227"/>
    </row>
    <row r="6" spans="2:8" x14ac:dyDescent="0.25">
      <c r="B6" s="241"/>
      <c r="C6" s="241"/>
      <c r="D6" s="6"/>
      <c r="E6" s="6"/>
      <c r="F6" s="6"/>
      <c r="G6" s="5"/>
      <c r="H6" s="5"/>
    </row>
    <row r="7" spans="2:8" ht="22.5" customHeight="1" x14ac:dyDescent="0.25">
      <c r="B7" s="76" t="s">
        <v>13</v>
      </c>
      <c r="C7" s="77" t="s">
        <v>14</v>
      </c>
      <c r="D7" s="78" t="s">
        <v>7</v>
      </c>
      <c r="E7" s="78" t="s">
        <v>8</v>
      </c>
      <c r="F7" s="78" t="s">
        <v>77</v>
      </c>
      <c r="G7" s="78" t="s">
        <v>15</v>
      </c>
      <c r="H7" s="78" t="s">
        <v>60</v>
      </c>
    </row>
    <row r="8" spans="2:8" x14ac:dyDescent="0.25">
      <c r="B8" s="122">
        <v>3100</v>
      </c>
      <c r="C8" s="110" t="s">
        <v>346</v>
      </c>
      <c r="D8" s="55">
        <f>SUM(D9:D11)</f>
        <v>359393759.55999994</v>
      </c>
      <c r="E8" s="55">
        <f>SUM(E16)</f>
        <v>359393759.55999994</v>
      </c>
      <c r="F8" s="47"/>
      <c r="G8" s="36"/>
      <c r="H8" s="36"/>
    </row>
    <row r="9" spans="2:8" x14ac:dyDescent="0.25">
      <c r="B9" s="115">
        <v>3110</v>
      </c>
      <c r="C9" s="37" t="s">
        <v>333</v>
      </c>
      <c r="D9" s="43">
        <v>306854020.95999998</v>
      </c>
      <c r="E9" s="43">
        <v>306854020.95999998</v>
      </c>
      <c r="F9" s="47">
        <f>SUM(E9-D9)</f>
        <v>0</v>
      </c>
      <c r="G9" s="36"/>
      <c r="H9" s="36"/>
    </row>
    <row r="10" spans="2:8" x14ac:dyDescent="0.25">
      <c r="B10" s="115">
        <v>3120</v>
      </c>
      <c r="C10" s="37" t="s">
        <v>334</v>
      </c>
      <c r="D10" s="190">
        <v>48217037.520000003</v>
      </c>
      <c r="E10" s="190">
        <v>48217037.520000003</v>
      </c>
      <c r="F10" s="47">
        <f t="shared" ref="F10:F11" si="0">SUM(E10-D10)</f>
        <v>0</v>
      </c>
      <c r="G10" s="115" t="s">
        <v>347</v>
      </c>
      <c r="H10" s="115" t="s">
        <v>344</v>
      </c>
    </row>
    <row r="11" spans="2:8" x14ac:dyDescent="0.25">
      <c r="B11" s="115">
        <v>3130</v>
      </c>
      <c r="C11" s="37" t="s">
        <v>335</v>
      </c>
      <c r="D11" s="43">
        <v>4322701.08</v>
      </c>
      <c r="E11" s="43">
        <v>4322701.08</v>
      </c>
      <c r="F11" s="47">
        <f t="shared" si="0"/>
        <v>0</v>
      </c>
      <c r="G11" s="36"/>
      <c r="H11" s="36"/>
    </row>
    <row r="12" spans="2:8" x14ac:dyDescent="0.25">
      <c r="B12" s="36"/>
      <c r="C12" s="37"/>
      <c r="D12" s="43"/>
      <c r="E12" s="47"/>
      <c r="F12" s="47"/>
      <c r="G12" s="36"/>
      <c r="H12" s="36"/>
    </row>
    <row r="13" spans="2:8" x14ac:dyDescent="0.25">
      <c r="B13" s="36"/>
      <c r="C13" s="37"/>
      <c r="D13" s="43"/>
      <c r="E13" s="47"/>
      <c r="F13" s="47"/>
      <c r="G13" s="36"/>
      <c r="H13" s="36"/>
    </row>
    <row r="14" spans="2:8" x14ac:dyDescent="0.25">
      <c r="B14" s="36"/>
      <c r="C14" s="37"/>
      <c r="D14" s="43"/>
      <c r="E14" s="47"/>
      <c r="F14" s="47"/>
      <c r="G14" s="36"/>
      <c r="H14" s="36"/>
    </row>
    <row r="15" spans="2:8" x14ac:dyDescent="0.25">
      <c r="B15" s="36"/>
      <c r="C15" s="37"/>
      <c r="D15" s="43"/>
      <c r="E15" s="47"/>
      <c r="F15" s="47"/>
      <c r="G15" s="36"/>
      <c r="H15" s="36"/>
    </row>
    <row r="16" spans="2:8" x14ac:dyDescent="0.25">
      <c r="B16" s="36"/>
      <c r="C16" s="48" t="s">
        <v>6</v>
      </c>
      <c r="D16" s="43">
        <f>SUM(D8)</f>
        <v>359393759.55999994</v>
      </c>
      <c r="E16" s="43">
        <f>SUM(E9:E11)</f>
        <v>359393759.55999994</v>
      </c>
      <c r="F16" s="43">
        <f t="shared" ref="F16" si="1">SUM(F8)</f>
        <v>0</v>
      </c>
      <c r="G16" s="36"/>
      <c r="H16" s="36"/>
    </row>
    <row r="17" spans="2:8" x14ac:dyDescent="0.25">
      <c r="B17" s="87"/>
      <c r="C17" s="87"/>
      <c r="D17" s="87"/>
      <c r="E17" s="87"/>
      <c r="H17" s="11"/>
    </row>
  </sheetData>
  <protectedRanges>
    <protectedRange sqref="C16:F16 D8:E8 C12:E15" name="Rango1_1"/>
    <protectedRange sqref="C8" name="Rango1_1_2_1_1"/>
    <protectedRange sqref="C9:C11" name="Rango1_1_2_1_1_1"/>
    <protectedRange sqref="D9" name="Rango1_1_1_1"/>
    <protectedRange sqref="E9" name="Rango1_1_1_3"/>
    <protectedRange sqref="D10:E10" name="Rango1_1_1_4"/>
    <protectedRange sqref="D11:E11" name="Rango1_1_1_5"/>
  </protectedRanges>
  <mergeCells count="6">
    <mergeCell ref="B6:C6"/>
    <mergeCell ref="G1:H1"/>
    <mergeCell ref="B2:H2"/>
    <mergeCell ref="B3:H3"/>
    <mergeCell ref="B4:H4"/>
    <mergeCell ref="B5:H5"/>
  </mergeCells>
  <pageMargins left="0.15748031496062992" right="0.15748031496062992" top="0.15748031496062992" bottom="0.31496062992125984" header="0.15748031496062992" footer="0.31496062992125984"/>
  <pageSetup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I38"/>
  <sheetViews>
    <sheetView workbookViewId="0">
      <selection activeCell="D24" sqref="D24"/>
    </sheetView>
  </sheetViews>
  <sheetFormatPr baseColWidth="10" defaultColWidth="11.42578125" defaultRowHeight="15" x14ac:dyDescent="0.25"/>
  <cols>
    <col min="1" max="1" width="11.42578125" style="25"/>
    <col min="2" max="2" width="25" style="25" customWidth="1"/>
    <col min="3" max="3" width="53" style="25" customWidth="1"/>
    <col min="4" max="4" width="19" style="25" customWidth="1"/>
    <col min="5" max="5" width="23.42578125" style="25" customWidth="1"/>
    <col min="6" max="16384" width="11.42578125" style="25"/>
  </cols>
  <sheetData>
    <row r="1" spans="2:8" x14ac:dyDescent="0.25">
      <c r="E1" s="24" t="s">
        <v>80</v>
      </c>
    </row>
    <row r="2" spans="2:8" x14ac:dyDescent="0.25">
      <c r="B2" s="23"/>
      <c r="C2" s="23"/>
      <c r="D2" s="23"/>
    </row>
    <row r="3" spans="2:8" x14ac:dyDescent="0.25">
      <c r="B3" s="245" t="s">
        <v>149</v>
      </c>
      <c r="C3" s="245"/>
      <c r="D3" s="245"/>
      <c r="E3" s="245"/>
      <c r="F3" s="245"/>
      <c r="G3" s="245"/>
      <c r="H3" s="245"/>
    </row>
    <row r="4" spans="2:8" ht="15.75" customHeight="1" x14ac:dyDescent="0.25">
      <c r="B4" s="245" t="s">
        <v>9</v>
      </c>
      <c r="C4" s="245"/>
      <c r="D4" s="245"/>
      <c r="E4" s="245"/>
      <c r="F4" s="84"/>
      <c r="G4" s="84"/>
      <c r="H4" s="84"/>
    </row>
    <row r="5" spans="2:8" x14ac:dyDescent="0.25">
      <c r="B5" s="245" t="s">
        <v>81</v>
      </c>
      <c r="C5" s="245"/>
      <c r="D5" s="245"/>
      <c r="E5" s="245"/>
      <c r="F5" s="84"/>
      <c r="G5" s="84"/>
      <c r="H5" s="84"/>
    </row>
    <row r="6" spans="2:8" x14ac:dyDescent="0.25">
      <c r="B6" s="246" t="s">
        <v>1</v>
      </c>
      <c r="C6" s="246"/>
      <c r="D6" s="246"/>
      <c r="E6" s="246"/>
    </row>
    <row r="7" spans="2:8" ht="15.75" thickBot="1" x14ac:dyDescent="0.3">
      <c r="B7" s="247" t="s">
        <v>82</v>
      </c>
      <c r="C7" s="247"/>
      <c r="D7" s="62"/>
      <c r="E7" s="62"/>
    </row>
    <row r="8" spans="2:8" ht="22.5" customHeight="1" x14ac:dyDescent="0.25">
      <c r="B8" s="204" t="s">
        <v>13</v>
      </c>
      <c r="C8" s="205" t="s">
        <v>0</v>
      </c>
      <c r="D8" s="206" t="s">
        <v>203</v>
      </c>
      <c r="E8" s="207" t="s">
        <v>204</v>
      </c>
    </row>
    <row r="9" spans="2:8" x14ac:dyDescent="0.25">
      <c r="B9" s="208">
        <v>1110</v>
      </c>
      <c r="C9" s="197" t="s">
        <v>349</v>
      </c>
      <c r="D9" s="198">
        <f>SUM(D10)</f>
        <v>5000</v>
      </c>
      <c r="E9" s="209">
        <f>SUM(E10)</f>
        <v>10000</v>
      </c>
    </row>
    <row r="10" spans="2:8" x14ac:dyDescent="0.25">
      <c r="B10" s="210" t="s">
        <v>348</v>
      </c>
      <c r="C10" s="199" t="s">
        <v>350</v>
      </c>
      <c r="D10" s="200">
        <v>5000</v>
      </c>
      <c r="E10" s="211">
        <v>10000</v>
      </c>
    </row>
    <row r="11" spans="2:8" x14ac:dyDescent="0.25">
      <c r="B11" s="212"/>
      <c r="C11" s="201"/>
      <c r="D11" s="202"/>
      <c r="E11" s="213"/>
    </row>
    <row r="12" spans="2:8" x14ac:dyDescent="0.25">
      <c r="B12" s="208">
        <v>1113</v>
      </c>
      <c r="C12" s="197" t="s">
        <v>351</v>
      </c>
      <c r="D12" s="198">
        <f>SUM(D13:D16)</f>
        <v>3268366.17</v>
      </c>
      <c r="E12" s="214">
        <f>SUM(E13:E16)</f>
        <v>3074416.37</v>
      </c>
    </row>
    <row r="13" spans="2:8" x14ac:dyDescent="0.25">
      <c r="B13" s="210" t="s">
        <v>158</v>
      </c>
      <c r="C13" s="199" t="s">
        <v>352</v>
      </c>
      <c r="D13" s="200">
        <v>0</v>
      </c>
      <c r="E13" s="215">
        <v>1541517.13</v>
      </c>
    </row>
    <row r="14" spans="2:8" x14ac:dyDescent="0.25">
      <c r="B14" s="210" t="s">
        <v>161</v>
      </c>
      <c r="C14" s="199" t="s">
        <v>353</v>
      </c>
      <c r="D14" s="200">
        <v>60037.34</v>
      </c>
      <c r="E14" s="213">
        <v>462.15</v>
      </c>
    </row>
    <row r="15" spans="2:8" x14ac:dyDescent="0.25">
      <c r="B15" s="210" t="s">
        <v>165</v>
      </c>
      <c r="C15" s="199" t="s">
        <v>354</v>
      </c>
      <c r="D15" s="200">
        <v>2351917.38</v>
      </c>
      <c r="E15" s="213">
        <v>3357.29</v>
      </c>
    </row>
    <row r="16" spans="2:8" x14ac:dyDescent="0.25">
      <c r="B16" s="210" t="s">
        <v>167</v>
      </c>
      <c r="C16" s="199" t="s">
        <v>355</v>
      </c>
      <c r="D16" s="200">
        <v>856411.45</v>
      </c>
      <c r="E16" s="213">
        <v>1529079.8</v>
      </c>
    </row>
    <row r="17" spans="2:9" x14ac:dyDescent="0.25">
      <c r="B17" s="212"/>
      <c r="C17" s="201"/>
      <c r="D17" s="202"/>
      <c r="E17" s="213"/>
    </row>
    <row r="18" spans="2:9" x14ac:dyDescent="0.25">
      <c r="B18" s="210">
        <v>1114</v>
      </c>
      <c r="C18" s="197" t="s">
        <v>83</v>
      </c>
      <c r="D18" s="202"/>
      <c r="E18" s="213"/>
    </row>
    <row r="19" spans="2:9" x14ac:dyDescent="0.25">
      <c r="B19" s="212"/>
      <c r="C19" s="201"/>
      <c r="D19" s="202"/>
      <c r="E19" s="213"/>
    </row>
    <row r="20" spans="2:9" ht="14.25" customHeight="1" x14ac:dyDescent="0.25">
      <c r="B20" s="210">
        <v>1115</v>
      </c>
      <c r="C20" s="197" t="s">
        <v>84</v>
      </c>
      <c r="D20" s="202"/>
      <c r="E20" s="213"/>
    </row>
    <row r="21" spans="2:9" ht="14.25" customHeight="1" x14ac:dyDescent="0.25">
      <c r="B21" s="210"/>
      <c r="C21" s="201"/>
      <c r="D21" s="202"/>
      <c r="E21" s="213"/>
    </row>
    <row r="22" spans="2:9" ht="14.25" customHeight="1" x14ac:dyDescent="0.25">
      <c r="B22" s="216"/>
      <c r="C22" s="201"/>
      <c r="D22" s="202"/>
      <c r="E22" s="213"/>
    </row>
    <row r="23" spans="2:9" ht="14.25" customHeight="1" x14ac:dyDescent="0.25">
      <c r="B23" s="210">
        <v>1116</v>
      </c>
      <c r="C23" s="197" t="s">
        <v>85</v>
      </c>
      <c r="D23" s="198">
        <f>SUM(D24)</f>
        <v>101422.57</v>
      </c>
      <c r="E23" s="217">
        <f>SUM(E24)</f>
        <v>101422.57</v>
      </c>
    </row>
    <row r="24" spans="2:9" ht="14.25" customHeight="1" x14ac:dyDescent="0.25">
      <c r="B24" s="210" t="s">
        <v>170</v>
      </c>
      <c r="C24" s="199" t="s">
        <v>356</v>
      </c>
      <c r="D24" s="203">
        <v>101422.57</v>
      </c>
      <c r="E24" s="213">
        <v>101422.57</v>
      </c>
    </row>
    <row r="25" spans="2:9" ht="14.25" customHeight="1" x14ac:dyDescent="0.25">
      <c r="B25" s="212"/>
      <c r="C25" s="201"/>
      <c r="D25" s="201"/>
      <c r="E25" s="218"/>
    </row>
    <row r="26" spans="2:9" ht="15.75" thickBot="1" x14ac:dyDescent="0.3">
      <c r="B26" s="219"/>
      <c r="C26" s="220" t="s">
        <v>86</v>
      </c>
      <c r="D26" s="221">
        <f>SUM(D9+D12+D23)</f>
        <v>3374788.7399999998</v>
      </c>
      <c r="E26" s="222">
        <f>SUM(E9+E12+E23)</f>
        <v>3185838.94</v>
      </c>
    </row>
    <row r="27" spans="2:9" x14ac:dyDescent="0.25">
      <c r="B27" s="87"/>
      <c r="C27" s="87"/>
      <c r="D27" s="87"/>
      <c r="E27" s="87"/>
      <c r="F27" s="4"/>
      <c r="G27" s="4"/>
      <c r="H27" s="11"/>
      <c r="I27" s="4"/>
    </row>
    <row r="28" spans="2:9" ht="16.5" x14ac:dyDescent="0.3">
      <c r="B28" s="26"/>
      <c r="C28" s="26"/>
      <c r="D28" s="26"/>
      <c r="E28" s="26"/>
    </row>
    <row r="29" spans="2:9" ht="16.5" x14ac:dyDescent="0.3">
      <c r="B29" s="26"/>
      <c r="C29" s="26"/>
      <c r="D29" s="26"/>
      <c r="E29" s="26"/>
    </row>
    <row r="30" spans="2:9" ht="16.5" x14ac:dyDescent="0.3">
      <c r="B30" s="26"/>
      <c r="C30" s="26"/>
      <c r="D30" s="26"/>
      <c r="E30" s="26"/>
    </row>
    <row r="31" spans="2:9" ht="16.5" x14ac:dyDescent="0.3">
      <c r="B31" s="26"/>
      <c r="C31" s="26"/>
      <c r="D31" s="26"/>
      <c r="E31" s="26"/>
    </row>
    <row r="32" spans="2:9" ht="16.5" x14ac:dyDescent="0.3">
      <c r="B32" s="26"/>
      <c r="C32" s="26"/>
      <c r="D32" s="26"/>
      <c r="E32" s="26"/>
    </row>
    <row r="33" spans="2:5" ht="16.5" x14ac:dyDescent="0.3">
      <c r="B33" s="26"/>
      <c r="C33" s="26"/>
      <c r="D33" s="26"/>
      <c r="E33" s="26"/>
    </row>
    <row r="34" spans="2:5" ht="16.5" x14ac:dyDescent="0.3">
      <c r="B34" s="26"/>
      <c r="C34" s="26"/>
      <c r="D34" s="26"/>
      <c r="E34" s="26"/>
    </row>
    <row r="35" spans="2:5" ht="16.5" x14ac:dyDescent="0.3">
      <c r="B35" s="26"/>
      <c r="C35" s="26"/>
      <c r="D35" s="26"/>
      <c r="E35" s="26"/>
    </row>
    <row r="36" spans="2:5" ht="16.5" x14ac:dyDescent="0.3">
      <c r="B36" s="26"/>
      <c r="C36" s="26"/>
      <c r="D36" s="26"/>
      <c r="E36" s="26"/>
    </row>
    <row r="37" spans="2:5" ht="16.5" x14ac:dyDescent="0.3">
      <c r="B37" s="26"/>
      <c r="C37" s="26"/>
      <c r="D37" s="26"/>
      <c r="E37" s="26"/>
    </row>
    <row r="38" spans="2:5" ht="16.5" x14ac:dyDescent="0.3">
      <c r="B38" s="26"/>
      <c r="C38" s="26"/>
      <c r="D38" s="26"/>
      <c r="E38" s="26"/>
    </row>
  </sheetData>
  <protectedRanges>
    <protectedRange sqref="D13:D16 D9:E12 D17:E23 C25:E26" name="Rango1_1"/>
    <protectedRange sqref="B25" name="Rango1"/>
    <protectedRange sqref="B22:B24" name="Rango1_5"/>
    <protectedRange sqref="C11 C17 C19 C21:C22 C24" name="Rango1_1_2"/>
    <protectedRange sqref="C10 C13:C16" name="Rango1_1_1_2"/>
    <protectedRange sqref="E14:E16" name="Rango1_1_4"/>
    <protectedRange sqref="D24:E24" name="Rango1_1_5"/>
  </protectedRanges>
  <mergeCells count="6">
    <mergeCell ref="F3:H3"/>
    <mergeCell ref="B4:E4"/>
    <mergeCell ref="B5:E5"/>
    <mergeCell ref="B6:E6"/>
    <mergeCell ref="B7:C7"/>
    <mergeCell ref="B3:E3"/>
  </mergeCells>
  <pageMargins left="0.15748031496062992" right="0.15748031496062992" top="0.19685039370078741" bottom="0.35433070866141736" header="0.15748031496062992" footer="0.31496062992125984"/>
  <pageSetup scale="8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56"/>
  <sheetViews>
    <sheetView showGridLines="0" zoomScaleNormal="100" workbookViewId="0">
      <selection activeCell="J27" sqref="J27"/>
    </sheetView>
  </sheetViews>
  <sheetFormatPr baseColWidth="10" defaultColWidth="11.42578125" defaultRowHeight="15" x14ac:dyDescent="0.25"/>
  <cols>
    <col min="1" max="1" width="11.42578125" style="25"/>
    <col min="2" max="2" width="30" style="25" customWidth="1"/>
    <col min="3" max="3" width="46" style="25" customWidth="1"/>
    <col min="4" max="4" width="14.7109375" style="25" customWidth="1"/>
    <col min="5" max="6" width="14.5703125" style="25" customWidth="1"/>
    <col min="7" max="16384" width="11.42578125" style="25"/>
  </cols>
  <sheetData>
    <row r="1" spans="2:8" x14ac:dyDescent="0.25">
      <c r="B1" s="23"/>
      <c r="C1" s="23"/>
      <c r="E1" s="24" t="s">
        <v>132</v>
      </c>
      <c r="F1" s="24"/>
      <c r="G1" s="23"/>
    </row>
    <row r="2" spans="2:8" x14ac:dyDescent="0.25">
      <c r="B2" s="245" t="s">
        <v>135</v>
      </c>
      <c r="C2" s="245"/>
      <c r="D2" s="245"/>
      <c r="E2" s="34"/>
      <c r="F2" s="35"/>
      <c r="G2" s="23"/>
      <c r="H2" s="23"/>
    </row>
    <row r="3" spans="2:8" ht="15.75" customHeight="1" x14ac:dyDescent="0.25">
      <c r="C3" s="99" t="s">
        <v>372</v>
      </c>
      <c r="E3" s="34"/>
      <c r="F3" s="34"/>
      <c r="G3" s="23"/>
      <c r="H3" s="23"/>
    </row>
    <row r="4" spans="2:8" ht="21" customHeight="1" x14ac:dyDescent="0.25">
      <c r="B4" s="245" t="s">
        <v>136</v>
      </c>
      <c r="C4" s="245"/>
      <c r="D4" s="245"/>
      <c r="E4" s="33"/>
      <c r="F4" s="33"/>
      <c r="G4" s="23"/>
      <c r="H4" s="23"/>
    </row>
    <row r="5" spans="2:8" x14ac:dyDescent="0.25">
      <c r="B5" s="246" t="s">
        <v>137</v>
      </c>
      <c r="C5" s="246"/>
      <c r="D5" s="246"/>
      <c r="E5" s="32"/>
      <c r="F5" s="32"/>
      <c r="G5" s="23"/>
      <c r="H5" s="23"/>
    </row>
    <row r="6" spans="2:8" x14ac:dyDescent="0.25">
      <c r="B6" s="32"/>
      <c r="C6" s="32"/>
      <c r="D6" s="32"/>
      <c r="E6" s="32"/>
      <c r="F6" s="32"/>
      <c r="G6" s="23"/>
      <c r="H6" s="23"/>
    </row>
    <row r="7" spans="2:8" ht="40.5" customHeight="1" x14ac:dyDescent="0.25">
      <c r="B7" s="248" t="s">
        <v>129</v>
      </c>
      <c r="C7" s="248"/>
      <c r="D7" s="248"/>
      <c r="E7" s="248"/>
      <c r="F7" s="248"/>
      <c r="G7" s="23"/>
      <c r="H7" s="23"/>
    </row>
    <row r="8" spans="2:8" x14ac:dyDescent="0.25">
      <c r="B8" s="31"/>
      <c r="C8" s="31"/>
      <c r="D8" s="31"/>
      <c r="E8" s="31"/>
      <c r="F8" s="27"/>
      <c r="G8" s="23"/>
      <c r="H8" s="23"/>
    </row>
    <row r="9" spans="2:8" x14ac:dyDescent="0.25">
      <c r="B9" s="63" t="s">
        <v>133</v>
      </c>
      <c r="C9" s="63"/>
      <c r="D9" s="29"/>
      <c r="E9" s="29"/>
      <c r="F9" s="27"/>
      <c r="G9" s="23"/>
      <c r="H9" s="23"/>
    </row>
    <row r="10" spans="2:8" ht="15" customHeight="1" x14ac:dyDescent="0.25">
      <c r="B10" s="63"/>
      <c r="C10" s="63"/>
      <c r="D10" s="29"/>
      <c r="E10" s="29"/>
      <c r="F10" s="27"/>
    </row>
    <row r="11" spans="2:8" ht="18" customHeight="1" x14ac:dyDescent="0.25">
      <c r="B11" s="250" t="s">
        <v>128</v>
      </c>
      <c r="C11" s="250"/>
      <c r="D11" s="63"/>
      <c r="E11" s="63"/>
      <c r="F11" s="64"/>
    </row>
    <row r="12" spans="2:8" ht="32.25" customHeight="1" x14ac:dyDescent="0.25">
      <c r="B12" s="65" t="s">
        <v>127</v>
      </c>
      <c r="C12" s="248" t="s">
        <v>126</v>
      </c>
      <c r="D12" s="248"/>
      <c r="E12" s="248"/>
      <c r="F12" s="248"/>
    </row>
    <row r="13" spans="2:8" ht="32.25" customHeight="1" x14ac:dyDescent="0.25">
      <c r="B13" s="66" t="s">
        <v>125</v>
      </c>
      <c r="C13" s="66" t="s">
        <v>124</v>
      </c>
      <c r="D13" s="66"/>
      <c r="E13" s="66"/>
      <c r="F13" s="66"/>
    </row>
    <row r="14" spans="2:8" ht="36" customHeight="1" x14ac:dyDescent="0.25">
      <c r="B14" s="66" t="s">
        <v>123</v>
      </c>
      <c r="C14" s="248" t="s">
        <v>122</v>
      </c>
      <c r="D14" s="248"/>
      <c r="E14" s="248"/>
      <c r="F14" s="248"/>
      <c r="G14" s="23"/>
      <c r="H14" s="23"/>
    </row>
    <row r="15" spans="2:8" ht="22.5" customHeight="1" x14ac:dyDescent="0.25">
      <c r="B15" s="66"/>
      <c r="C15" s="88"/>
      <c r="D15" s="88"/>
      <c r="E15" s="88"/>
      <c r="F15" s="88"/>
      <c r="G15" s="23"/>
      <c r="H15" s="23"/>
    </row>
    <row r="16" spans="2:8" ht="22.5" customHeight="1" x14ac:dyDescent="0.25">
      <c r="B16" s="66" t="s">
        <v>121</v>
      </c>
      <c r="C16" s="248" t="s">
        <v>120</v>
      </c>
      <c r="D16" s="248"/>
      <c r="E16" s="248"/>
      <c r="F16" s="248"/>
      <c r="G16" s="23"/>
      <c r="H16" s="23"/>
    </row>
    <row r="17" spans="2:8" ht="22.5" customHeight="1" x14ac:dyDescent="0.25">
      <c r="B17" s="66"/>
      <c r="C17" s="88"/>
      <c r="D17" s="88"/>
      <c r="E17" s="88"/>
      <c r="F17" s="88"/>
      <c r="G17" s="23"/>
      <c r="H17" s="23"/>
    </row>
    <row r="18" spans="2:8" ht="22.5" customHeight="1" x14ac:dyDescent="0.25">
      <c r="B18" s="66"/>
      <c r="C18" s="88"/>
      <c r="D18" s="88"/>
      <c r="E18" s="90" t="s">
        <v>7</v>
      </c>
      <c r="F18" s="90" t="s">
        <v>8</v>
      </c>
      <c r="G18" s="23"/>
      <c r="H18" s="23"/>
    </row>
    <row r="19" spans="2:8" ht="15.75" customHeight="1" x14ac:dyDescent="0.25">
      <c r="B19" s="66"/>
      <c r="C19" s="88"/>
      <c r="D19" s="88"/>
      <c r="E19" s="91">
        <v>2021</v>
      </c>
      <c r="F19" s="96">
        <v>44926</v>
      </c>
      <c r="G19" s="23"/>
      <c r="H19" s="23"/>
    </row>
    <row r="20" spans="2:8" ht="22.5" customHeight="1" x14ac:dyDescent="0.25">
      <c r="B20" s="89">
        <v>7410</v>
      </c>
      <c r="C20" s="88" t="s">
        <v>138</v>
      </c>
      <c r="D20" s="88"/>
      <c r="E20" s="93"/>
      <c r="G20" s="23"/>
      <c r="H20" s="23"/>
    </row>
    <row r="21" spans="2:8" ht="18" customHeight="1" x14ac:dyDescent="0.25">
      <c r="B21" s="89">
        <v>7420</v>
      </c>
      <c r="C21" s="74" t="s">
        <v>139</v>
      </c>
      <c r="D21" s="28"/>
      <c r="E21" s="94"/>
      <c r="F21" s="95"/>
      <c r="G21" s="23"/>
      <c r="H21" s="23"/>
    </row>
    <row r="22" spans="2:8" ht="18" customHeight="1" x14ac:dyDescent="0.25">
      <c r="B22" s="66"/>
      <c r="C22" s="88"/>
      <c r="D22" s="88"/>
      <c r="E22" s="94"/>
      <c r="F22" s="94"/>
      <c r="G22" s="23"/>
      <c r="H22" s="23"/>
    </row>
    <row r="23" spans="2:8" ht="18" customHeight="1" x14ac:dyDescent="0.25">
      <c r="B23" s="66" t="s">
        <v>140</v>
      </c>
      <c r="C23" s="88"/>
      <c r="D23" s="88"/>
      <c r="E23" s="92"/>
      <c r="F23" s="92"/>
      <c r="G23" s="23"/>
      <c r="H23" s="23"/>
    </row>
    <row r="24" spans="2:8" ht="18" customHeight="1" x14ac:dyDescent="0.25">
      <c r="B24" s="66" t="s">
        <v>141</v>
      </c>
      <c r="C24" s="88"/>
      <c r="D24" s="88"/>
      <c r="E24" s="92"/>
      <c r="F24" s="92"/>
      <c r="G24" s="23"/>
      <c r="H24" s="23"/>
    </row>
    <row r="25" spans="2:8" ht="18" customHeight="1" x14ac:dyDescent="0.25">
      <c r="B25" s="66" t="s">
        <v>142</v>
      </c>
      <c r="C25" s="88"/>
      <c r="D25" s="88"/>
      <c r="E25" s="92"/>
      <c r="F25" s="92"/>
      <c r="G25" s="23"/>
      <c r="H25" s="23"/>
    </row>
    <row r="26" spans="2:8" ht="18" customHeight="1" x14ac:dyDescent="0.25">
      <c r="B26" s="66" t="s">
        <v>147</v>
      </c>
      <c r="C26" s="88"/>
      <c r="D26" s="88"/>
      <c r="E26" s="92"/>
      <c r="F26" s="92"/>
      <c r="G26" s="23"/>
      <c r="H26" s="23"/>
    </row>
    <row r="27" spans="2:8" ht="16.5" customHeight="1" x14ac:dyDescent="0.25">
      <c r="B27" s="66" t="s">
        <v>143</v>
      </c>
      <c r="C27" s="88"/>
      <c r="D27" s="88"/>
      <c r="E27" s="92"/>
      <c r="F27" s="92"/>
      <c r="G27" s="23"/>
      <c r="H27" s="23"/>
    </row>
    <row r="28" spans="2:8" ht="16.5" customHeight="1" x14ac:dyDescent="0.25">
      <c r="B28" s="66" t="s">
        <v>144</v>
      </c>
      <c r="C28" s="88"/>
      <c r="D28" s="88"/>
      <c r="E28" s="92"/>
      <c r="F28" s="92"/>
      <c r="G28" s="23"/>
      <c r="H28" s="23"/>
    </row>
    <row r="29" spans="2:8" ht="15" customHeight="1" x14ac:dyDescent="0.25">
      <c r="B29" s="66" t="s">
        <v>145</v>
      </c>
      <c r="C29" s="88"/>
      <c r="D29" s="88"/>
      <c r="E29" s="92"/>
      <c r="F29" s="92"/>
      <c r="G29" s="23"/>
      <c r="H29" s="23"/>
    </row>
    <row r="30" spans="2:8" ht="15" customHeight="1" x14ac:dyDescent="0.25">
      <c r="B30" s="66" t="s">
        <v>146</v>
      </c>
      <c r="C30" s="88"/>
      <c r="D30" s="88"/>
      <c r="E30" s="92"/>
      <c r="F30" s="92"/>
      <c r="G30" s="23"/>
      <c r="H30" s="23"/>
    </row>
    <row r="31" spans="2:8" x14ac:dyDescent="0.25">
      <c r="B31" s="63"/>
      <c r="C31" s="67"/>
      <c r="D31" s="67"/>
      <c r="E31" s="67"/>
      <c r="F31" s="67"/>
      <c r="G31" s="23"/>
      <c r="H31" s="23"/>
    </row>
    <row r="32" spans="2:8" ht="47.25" customHeight="1" x14ac:dyDescent="0.25">
      <c r="B32" s="88" t="s">
        <v>119</v>
      </c>
      <c r="C32" s="66" t="s">
        <v>118</v>
      </c>
      <c r="D32" s="64"/>
      <c r="E32" s="64"/>
      <c r="F32" s="64"/>
      <c r="G32" s="30"/>
      <c r="H32" s="30"/>
    </row>
    <row r="33" spans="2:9" x14ac:dyDescent="0.25">
      <c r="B33" s="66" t="s">
        <v>117</v>
      </c>
      <c r="C33" s="64"/>
      <c r="D33" s="64"/>
      <c r="E33" s="64"/>
      <c r="F33" s="64"/>
      <c r="G33" s="23"/>
      <c r="H33" s="23"/>
      <c r="I33" s="28"/>
    </row>
    <row r="34" spans="2:9" x14ac:dyDescent="0.25">
      <c r="B34" s="63"/>
      <c r="C34" s="64"/>
      <c r="D34" s="64"/>
      <c r="E34" s="64"/>
      <c r="F34" s="64"/>
      <c r="G34" s="23"/>
      <c r="H34" s="23"/>
      <c r="I34" s="28"/>
    </row>
    <row r="35" spans="2:9" x14ac:dyDescent="0.25">
      <c r="B35" s="63" t="s">
        <v>116</v>
      </c>
      <c r="C35" s="63"/>
      <c r="D35" s="63"/>
      <c r="E35" s="63"/>
      <c r="F35" s="64"/>
      <c r="G35" s="28"/>
      <c r="H35" s="28"/>
      <c r="I35" s="28"/>
    </row>
    <row r="36" spans="2:9" x14ac:dyDescent="0.25">
      <c r="B36" s="63"/>
      <c r="C36" s="63"/>
      <c r="D36" s="63"/>
      <c r="E36" s="63"/>
      <c r="F36" s="64"/>
      <c r="G36" s="28"/>
      <c r="H36" s="28"/>
      <c r="I36" s="28"/>
    </row>
    <row r="37" spans="2:9" x14ac:dyDescent="0.25">
      <c r="B37" s="63"/>
      <c r="C37" s="63"/>
      <c r="D37" s="63"/>
      <c r="E37" s="63"/>
      <c r="F37" s="64"/>
      <c r="G37" s="28"/>
      <c r="H37" s="28"/>
      <c r="I37" s="28"/>
    </row>
    <row r="38" spans="2:9" x14ac:dyDescent="0.25">
      <c r="B38" s="63"/>
      <c r="C38" s="63"/>
      <c r="D38" s="63"/>
      <c r="E38" s="63"/>
      <c r="F38" s="64"/>
      <c r="G38" s="28"/>
      <c r="H38" s="28"/>
      <c r="I38" s="28"/>
    </row>
    <row r="39" spans="2:9" x14ac:dyDescent="0.25">
      <c r="B39" s="63"/>
      <c r="C39" s="63"/>
      <c r="D39" s="63"/>
      <c r="E39" s="63"/>
      <c r="F39" s="64"/>
      <c r="G39" s="28"/>
      <c r="H39" s="28"/>
      <c r="I39" s="28"/>
    </row>
    <row r="40" spans="2:9" ht="16.5" customHeight="1" x14ac:dyDescent="0.25">
      <c r="B40" s="68" t="s">
        <v>115</v>
      </c>
      <c r="C40" s="64"/>
      <c r="D40" s="64"/>
      <c r="E40" s="64"/>
      <c r="F40" s="64"/>
      <c r="G40" s="28"/>
      <c r="H40" s="28"/>
      <c r="I40" s="28"/>
    </row>
    <row r="41" spans="2:9" x14ac:dyDescent="0.25">
      <c r="B41" s="64"/>
      <c r="C41" s="249" t="s">
        <v>114</v>
      </c>
      <c r="D41" s="249"/>
      <c r="E41" s="249"/>
      <c r="F41" s="249"/>
      <c r="G41" s="28"/>
      <c r="H41" s="28"/>
      <c r="I41" s="28"/>
    </row>
    <row r="42" spans="2:9" ht="36" x14ac:dyDescent="0.25">
      <c r="B42" s="85" t="s">
        <v>113</v>
      </c>
      <c r="C42" s="85" t="s">
        <v>112</v>
      </c>
      <c r="D42" s="86" t="s">
        <v>148</v>
      </c>
      <c r="E42" s="86" t="s">
        <v>376</v>
      </c>
      <c r="F42" s="86" t="s">
        <v>111</v>
      </c>
    </row>
    <row r="43" spans="2:9" x14ac:dyDescent="0.25">
      <c r="B43" s="69" t="s">
        <v>110</v>
      </c>
      <c r="C43" s="70" t="s">
        <v>109</v>
      </c>
      <c r="D43" s="97">
        <v>34483352</v>
      </c>
      <c r="E43" s="98">
        <v>55160041</v>
      </c>
      <c r="F43" s="98">
        <f>SUM(E43-D43)</f>
        <v>20676689</v>
      </c>
    </row>
    <row r="44" spans="2:9" x14ac:dyDescent="0.25">
      <c r="B44" s="69" t="s">
        <v>108</v>
      </c>
      <c r="C44" s="70" t="s">
        <v>107</v>
      </c>
      <c r="D44" s="97">
        <v>17251953.239999998</v>
      </c>
      <c r="E44" s="98">
        <v>13892747.949999999</v>
      </c>
      <c r="F44" s="98">
        <f t="shared" ref="F44:F54" si="0">SUM(E44-D44)</f>
        <v>-3359205.2899999991</v>
      </c>
    </row>
    <row r="45" spans="2:9" x14ac:dyDescent="0.25">
      <c r="B45" s="69" t="s">
        <v>106</v>
      </c>
      <c r="C45" s="70" t="s">
        <v>105</v>
      </c>
      <c r="D45" s="97">
        <v>41756827.210000001</v>
      </c>
      <c r="E45" s="98">
        <v>12107954.76</v>
      </c>
      <c r="F45" s="98">
        <f t="shared" si="0"/>
        <v>-29648872.450000003</v>
      </c>
    </row>
    <row r="46" spans="2:9" x14ac:dyDescent="0.25">
      <c r="B46" s="70" t="s">
        <v>104</v>
      </c>
      <c r="C46" s="70" t="s">
        <v>103</v>
      </c>
      <c r="D46" s="97">
        <v>58988225.969999999</v>
      </c>
      <c r="E46" s="98">
        <v>53375247.810000002</v>
      </c>
      <c r="F46" s="98">
        <f t="shared" si="0"/>
        <v>-5612978.1599999964</v>
      </c>
    </row>
    <row r="47" spans="2:9" x14ac:dyDescent="0.25">
      <c r="B47" s="70" t="s">
        <v>102</v>
      </c>
      <c r="C47" s="70" t="s">
        <v>101</v>
      </c>
      <c r="D47" s="97">
        <v>58988225.969999999</v>
      </c>
      <c r="E47" s="98">
        <v>51682746.590000004</v>
      </c>
      <c r="F47" s="98">
        <f t="shared" si="0"/>
        <v>-7305479.3799999952</v>
      </c>
    </row>
    <row r="48" spans="2:9" x14ac:dyDescent="0.25">
      <c r="B48" s="70" t="s">
        <v>100</v>
      </c>
      <c r="C48" s="70" t="s">
        <v>99</v>
      </c>
      <c r="D48" s="97">
        <v>34483352</v>
      </c>
      <c r="E48" s="98">
        <v>55160041</v>
      </c>
      <c r="F48" s="98">
        <f t="shared" si="0"/>
        <v>20676689</v>
      </c>
    </row>
    <row r="49" spans="2:6" x14ac:dyDescent="0.25">
      <c r="B49" s="70" t="s">
        <v>98</v>
      </c>
      <c r="C49" s="70" t="s">
        <v>97</v>
      </c>
      <c r="D49" s="97">
        <v>19417883.940000001</v>
      </c>
      <c r="E49" s="98">
        <v>14410560.4</v>
      </c>
      <c r="F49" s="98">
        <f t="shared" si="0"/>
        <v>-5007323.540000001</v>
      </c>
    </row>
    <row r="50" spans="2:6" x14ac:dyDescent="0.25">
      <c r="B50" s="70" t="s">
        <v>96</v>
      </c>
      <c r="C50" s="70" t="s">
        <v>95</v>
      </c>
      <c r="D50" s="97">
        <v>41756827.210000001</v>
      </c>
      <c r="E50" s="98">
        <v>12107954.76</v>
      </c>
      <c r="F50" s="98">
        <f t="shared" si="0"/>
        <v>-29648872.450000003</v>
      </c>
    </row>
    <row r="51" spans="2:6" x14ac:dyDescent="0.25">
      <c r="B51" s="70" t="s">
        <v>94</v>
      </c>
      <c r="C51" s="70" t="s">
        <v>93</v>
      </c>
      <c r="D51" s="97">
        <v>56822295.270000003</v>
      </c>
      <c r="E51" s="98">
        <v>52857435.359999999</v>
      </c>
      <c r="F51" s="98">
        <f t="shared" si="0"/>
        <v>-3964859.9100000039</v>
      </c>
    </row>
    <row r="52" spans="2:6" x14ac:dyDescent="0.25">
      <c r="B52" s="70" t="s">
        <v>92</v>
      </c>
      <c r="C52" s="70" t="s">
        <v>91</v>
      </c>
      <c r="D52" s="97">
        <v>56822295.270000003</v>
      </c>
      <c r="E52" s="98">
        <v>52857435.359999999</v>
      </c>
      <c r="F52" s="98">
        <f t="shared" si="0"/>
        <v>-3964859.9100000039</v>
      </c>
    </row>
    <row r="53" spans="2:6" x14ac:dyDescent="0.25">
      <c r="B53" s="71" t="s">
        <v>90</v>
      </c>
      <c r="C53" s="71" t="s">
        <v>89</v>
      </c>
      <c r="D53" s="97">
        <v>56039443.950000003</v>
      </c>
      <c r="E53" s="98">
        <v>51995867.939999998</v>
      </c>
      <c r="F53" s="98">
        <f t="shared" si="0"/>
        <v>-4043576.0100000054</v>
      </c>
    </row>
    <row r="54" spans="2:6" x14ac:dyDescent="0.25">
      <c r="B54" s="70" t="s">
        <v>88</v>
      </c>
      <c r="C54" s="70" t="s">
        <v>87</v>
      </c>
      <c r="D54" s="97">
        <v>56039443.950000003</v>
      </c>
      <c r="E54" s="98">
        <v>51995867.939999998</v>
      </c>
      <c r="F54" s="98">
        <f t="shared" si="0"/>
        <v>-4043576.0100000054</v>
      </c>
    </row>
    <row r="55" spans="2:6" x14ac:dyDescent="0.25">
      <c r="B55" s="64"/>
      <c r="C55" s="72"/>
      <c r="D55" s="73"/>
      <c r="E55" s="73"/>
      <c r="F55" s="73"/>
    </row>
    <row r="56" spans="2:6" x14ac:dyDescent="0.25">
      <c r="B56" s="64"/>
      <c r="C56" s="72"/>
      <c r="D56" s="73"/>
      <c r="E56" s="73"/>
      <c r="F56" s="73"/>
    </row>
  </sheetData>
  <protectedRanges>
    <protectedRange sqref="B9:H9" name="Rango1_1"/>
  </protectedRanges>
  <mergeCells count="9">
    <mergeCell ref="C12:F12"/>
    <mergeCell ref="C14:F14"/>
    <mergeCell ref="C16:F16"/>
    <mergeCell ref="C41:F41"/>
    <mergeCell ref="B2:D2"/>
    <mergeCell ref="B4:D4"/>
    <mergeCell ref="B5:D5"/>
    <mergeCell ref="B7:F7"/>
    <mergeCell ref="B11:C11"/>
  </mergeCells>
  <printOptions horizontalCentered="1"/>
  <pageMargins left="0.15748031496062992" right="0.31496062992125984" top="0.35433070866141736" bottom="0.15748031496062992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topLeftCell="A10" zoomScaleNormal="100" workbookViewId="0">
      <selection activeCell="C25" sqref="C25"/>
    </sheetView>
  </sheetViews>
  <sheetFormatPr baseColWidth="10" defaultColWidth="11.42578125" defaultRowHeight="15" x14ac:dyDescent="0.25"/>
  <cols>
    <col min="1" max="1" width="11.42578125" style="4"/>
    <col min="2" max="2" width="58.7109375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21.1406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3" t="s">
        <v>131</v>
      </c>
    </row>
    <row r="2" spans="1:7" x14ac:dyDescent="0.25">
      <c r="A2" s="226" t="s">
        <v>149</v>
      </c>
      <c r="B2" s="226"/>
      <c r="C2" s="226"/>
      <c r="D2" s="226"/>
      <c r="E2" s="226"/>
      <c r="F2" s="226"/>
      <c r="G2" s="226"/>
    </row>
    <row r="3" spans="1:7" ht="15.75" customHeight="1" x14ac:dyDescent="0.25">
      <c r="A3" s="226" t="s">
        <v>9</v>
      </c>
      <c r="B3" s="226"/>
      <c r="C3" s="226"/>
      <c r="D3" s="226"/>
      <c r="E3" s="226"/>
      <c r="F3" s="226"/>
      <c r="G3" s="226"/>
    </row>
    <row r="4" spans="1:7" x14ac:dyDescent="0.25">
      <c r="A4" s="226" t="s">
        <v>10</v>
      </c>
      <c r="B4" s="226"/>
      <c r="C4" s="226"/>
      <c r="D4" s="226"/>
      <c r="E4" s="226"/>
      <c r="F4" s="226"/>
      <c r="G4" s="226"/>
    </row>
    <row r="5" spans="1:7" x14ac:dyDescent="0.25">
      <c r="A5" s="227" t="s">
        <v>11</v>
      </c>
      <c r="B5" s="227"/>
      <c r="C5" s="227"/>
      <c r="D5" s="227"/>
      <c r="E5" s="227"/>
      <c r="F5" s="227"/>
      <c r="G5" s="227"/>
    </row>
    <row r="6" spans="1:7" x14ac:dyDescent="0.25">
      <c r="A6" s="227" t="s">
        <v>22</v>
      </c>
      <c r="B6" s="227"/>
      <c r="C6" s="227"/>
      <c r="D6" s="227"/>
      <c r="E6" s="227"/>
      <c r="F6" s="227"/>
      <c r="G6" s="227"/>
    </row>
    <row r="7" spans="1:7" x14ac:dyDescent="0.25">
      <c r="A7" s="75"/>
      <c r="B7" s="75"/>
      <c r="C7" s="75"/>
      <c r="D7" s="75"/>
      <c r="E7" s="75"/>
      <c r="F7" s="1"/>
      <c r="G7" s="1"/>
    </row>
    <row r="8" spans="1:7" x14ac:dyDescent="0.25">
      <c r="A8" s="228" t="s">
        <v>23</v>
      </c>
      <c r="B8" s="228"/>
      <c r="C8" s="45"/>
      <c r="D8" s="45"/>
      <c r="E8" s="45"/>
      <c r="F8" s="41"/>
      <c r="G8" s="41"/>
    </row>
    <row r="9" spans="1:7" ht="24" customHeight="1" x14ac:dyDescent="0.25">
      <c r="A9" s="233" t="s">
        <v>13</v>
      </c>
      <c r="B9" s="233" t="s">
        <v>14</v>
      </c>
      <c r="C9" s="224" t="s">
        <v>16</v>
      </c>
      <c r="D9" s="234" t="s">
        <v>24</v>
      </c>
      <c r="E9" s="235"/>
      <c r="F9" s="234" t="s">
        <v>25</v>
      </c>
      <c r="G9" s="235"/>
    </row>
    <row r="10" spans="1:7" x14ac:dyDescent="0.25">
      <c r="A10" s="233"/>
      <c r="B10" s="233"/>
      <c r="C10" s="224"/>
      <c r="D10" s="82" t="s">
        <v>203</v>
      </c>
      <c r="E10" s="82" t="s">
        <v>204</v>
      </c>
      <c r="F10" s="82" t="s">
        <v>15</v>
      </c>
      <c r="G10" s="82" t="s">
        <v>26</v>
      </c>
    </row>
    <row r="11" spans="1:7" ht="24" x14ac:dyDescent="0.25">
      <c r="A11" s="109">
        <v>1120</v>
      </c>
      <c r="B11" s="110" t="s">
        <v>180</v>
      </c>
      <c r="C11" s="111"/>
      <c r="D11" s="111"/>
      <c r="E11" s="111"/>
      <c r="F11" s="36"/>
      <c r="G11" s="112"/>
    </row>
    <row r="12" spans="1:7" x14ac:dyDescent="0.25">
      <c r="A12" s="102"/>
      <c r="B12" s="40"/>
      <c r="C12" s="38"/>
      <c r="D12" s="116"/>
      <c r="E12" s="117"/>
      <c r="F12" s="36"/>
      <c r="G12" s="36"/>
    </row>
    <row r="13" spans="1:7" ht="24" x14ac:dyDescent="0.25">
      <c r="A13" s="100">
        <v>1123</v>
      </c>
      <c r="B13" s="113" t="s">
        <v>181</v>
      </c>
      <c r="C13" s="114">
        <f>SUM(C14:C16)</f>
        <v>89523771.060000002</v>
      </c>
      <c r="D13" s="114">
        <f>SUM(D14:D16)</f>
        <v>89524771.060000002</v>
      </c>
      <c r="E13" s="114">
        <f>SUM(E14:E16)</f>
        <v>89245153.560000002</v>
      </c>
      <c r="F13" s="118"/>
      <c r="G13" s="118"/>
    </row>
    <row r="14" spans="1:7" x14ac:dyDescent="0.25">
      <c r="A14" s="102" t="s">
        <v>182</v>
      </c>
      <c r="B14" s="40" t="s">
        <v>183</v>
      </c>
      <c r="C14" s="38">
        <v>10106.34</v>
      </c>
      <c r="D14" s="38">
        <v>10106.34</v>
      </c>
      <c r="E14" s="38">
        <v>32927.800000000003</v>
      </c>
      <c r="F14" s="115" t="s">
        <v>184</v>
      </c>
      <c r="G14" s="115"/>
    </row>
    <row r="15" spans="1:7" x14ac:dyDescent="0.25">
      <c r="A15" s="102" t="s">
        <v>185</v>
      </c>
      <c r="B15" s="40" t="s">
        <v>205</v>
      </c>
      <c r="C15" s="38">
        <v>13275.44</v>
      </c>
      <c r="D15" s="38">
        <v>13275.44</v>
      </c>
      <c r="E15" s="38">
        <v>10836.48</v>
      </c>
      <c r="F15" s="115" t="s">
        <v>186</v>
      </c>
      <c r="G15" s="115"/>
    </row>
    <row r="16" spans="1:7" ht="24" x14ac:dyDescent="0.25">
      <c r="A16" s="100" t="s">
        <v>187</v>
      </c>
      <c r="B16" s="113" t="s">
        <v>188</v>
      </c>
      <c r="C16" s="119">
        <f>SUM(C17:C20)</f>
        <v>89500389.280000001</v>
      </c>
      <c r="D16" s="120">
        <f>SUM(D17:D20)</f>
        <v>89501389.280000001</v>
      </c>
      <c r="E16" s="121">
        <f>SUM(E17:E20)</f>
        <v>89201389.280000001</v>
      </c>
      <c r="F16" s="118" t="s">
        <v>189</v>
      </c>
      <c r="G16" s="122" t="s">
        <v>190</v>
      </c>
    </row>
    <row r="17" spans="1:7" x14ac:dyDescent="0.25">
      <c r="A17" s="102" t="s">
        <v>191</v>
      </c>
      <c r="B17" s="40" t="s">
        <v>192</v>
      </c>
      <c r="C17" s="123">
        <v>15405405</v>
      </c>
      <c r="D17" s="123">
        <v>15406405</v>
      </c>
      <c r="E17" s="123">
        <v>15106405</v>
      </c>
      <c r="F17" s="36"/>
      <c r="G17" s="36"/>
    </row>
    <row r="18" spans="1:7" ht="24" x14ac:dyDescent="0.25">
      <c r="A18" s="102" t="s">
        <v>193</v>
      </c>
      <c r="B18" s="40" t="s">
        <v>194</v>
      </c>
      <c r="C18" s="38">
        <v>2220713.2799999998</v>
      </c>
      <c r="D18" s="38">
        <v>2220713.2799999998</v>
      </c>
      <c r="E18" s="38">
        <v>2220713.2799999998</v>
      </c>
      <c r="F18" s="36"/>
      <c r="G18" s="36"/>
    </row>
    <row r="19" spans="1:7" ht="24" x14ac:dyDescent="0.25">
      <c r="A19" s="102" t="s">
        <v>195</v>
      </c>
      <c r="B19" s="40" t="s">
        <v>196</v>
      </c>
      <c r="C19" s="38">
        <v>2000000</v>
      </c>
      <c r="D19" s="38">
        <v>2000000</v>
      </c>
      <c r="E19" s="38">
        <v>2000000</v>
      </c>
      <c r="F19" s="36"/>
      <c r="G19" s="36"/>
    </row>
    <row r="20" spans="1:7" x14ac:dyDescent="0.25">
      <c r="A20" s="102" t="s">
        <v>197</v>
      </c>
      <c r="B20" s="40" t="s">
        <v>198</v>
      </c>
      <c r="C20" s="38">
        <v>69874271</v>
      </c>
      <c r="D20" s="38">
        <v>69874271</v>
      </c>
      <c r="E20" s="38">
        <v>69874271</v>
      </c>
      <c r="F20" s="36"/>
      <c r="G20" s="36"/>
    </row>
    <row r="21" spans="1:7" x14ac:dyDescent="0.25">
      <c r="A21" s="102"/>
      <c r="B21" s="40"/>
      <c r="C21" s="38"/>
      <c r="D21" s="116"/>
      <c r="E21" s="117"/>
      <c r="F21" s="36"/>
      <c r="G21" s="36"/>
    </row>
    <row r="22" spans="1:7" x14ac:dyDescent="0.25">
      <c r="A22" s="100">
        <v>1129</v>
      </c>
      <c r="B22" s="113" t="s">
        <v>199</v>
      </c>
      <c r="C22" s="114">
        <v>416928.42</v>
      </c>
      <c r="D22" s="114">
        <v>416928.42</v>
      </c>
      <c r="E22" s="120">
        <f>+E23</f>
        <v>416928.42</v>
      </c>
      <c r="F22" s="36"/>
      <c r="G22" s="36"/>
    </row>
    <row r="23" spans="1:7" x14ac:dyDescent="0.25">
      <c r="A23" s="102" t="s">
        <v>200</v>
      </c>
      <c r="B23" s="40" t="s">
        <v>201</v>
      </c>
      <c r="C23" s="38">
        <v>416928.42</v>
      </c>
      <c r="D23" s="38">
        <v>416928.42</v>
      </c>
      <c r="E23" s="116">
        <v>416928.42</v>
      </c>
      <c r="F23" s="36" t="s">
        <v>202</v>
      </c>
      <c r="G23" s="36"/>
    </row>
    <row r="24" spans="1:7" x14ac:dyDescent="0.25">
      <c r="A24" s="102"/>
      <c r="B24" s="40"/>
      <c r="C24" s="38"/>
      <c r="D24" s="116"/>
      <c r="E24" s="117"/>
      <c r="F24" s="36"/>
      <c r="G24" s="36"/>
    </row>
    <row r="25" spans="1:7" x14ac:dyDescent="0.25">
      <c r="A25" s="36"/>
      <c r="B25" s="124" t="s">
        <v>6</v>
      </c>
      <c r="C25" s="114">
        <f>SUM(C13,C23)</f>
        <v>89940699.480000004</v>
      </c>
      <c r="D25" s="120">
        <f>SUM(D13,D23)</f>
        <v>89941699.480000004</v>
      </c>
      <c r="E25" s="121">
        <f>SUM(E13,E23)</f>
        <v>89662081.980000004</v>
      </c>
      <c r="F25" s="36"/>
      <c r="G25" s="36"/>
    </row>
    <row r="26" spans="1:7" x14ac:dyDescent="0.25">
      <c r="A26" s="87"/>
      <c r="B26" s="87"/>
      <c r="C26" s="87"/>
      <c r="D26" s="87"/>
      <c r="E26" s="87"/>
      <c r="F26" s="87"/>
      <c r="G26" s="1"/>
    </row>
    <row r="27" spans="1:7" x14ac:dyDescent="0.25">
      <c r="A27" s="1"/>
      <c r="B27" s="9"/>
      <c r="C27" s="7"/>
      <c r="D27" s="10"/>
      <c r="E27" s="10"/>
      <c r="F27" s="1"/>
      <c r="G27" s="1"/>
    </row>
    <row r="28" spans="1:7" x14ac:dyDescent="0.25">
      <c r="A28" s="1"/>
      <c r="B28" s="9"/>
      <c r="C28" s="7"/>
      <c r="D28" s="10"/>
      <c r="E28" s="10"/>
      <c r="F28" s="1"/>
      <c r="G28" s="1"/>
    </row>
  </sheetData>
  <protectedRanges>
    <protectedRange sqref="B27:D28" name="Rango1_1"/>
    <protectedRange sqref="B12:B25 C11:E11 E13 E22:E23 C12:D25 E17:E20 B11" name="Rango1_1_1"/>
    <protectedRange sqref="E14:E15" name="Rango1_1_2"/>
  </protectedRanges>
  <mergeCells count="11">
    <mergeCell ref="A8:B8"/>
    <mergeCell ref="A2:G2"/>
    <mergeCell ref="A3:G3"/>
    <mergeCell ref="A4:G4"/>
    <mergeCell ref="A5:G5"/>
    <mergeCell ref="A6:G6"/>
    <mergeCell ref="A9:A10"/>
    <mergeCell ref="B9:B10"/>
    <mergeCell ref="C9:C10"/>
    <mergeCell ref="D9:E9"/>
    <mergeCell ref="F9:G9"/>
  </mergeCells>
  <pageMargins left="0.17" right="0.17" top="0.17" bottom="0.17" header="0.17" footer="0.17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6"/>
  <sheetViews>
    <sheetView zoomScaleNormal="100" workbookViewId="0">
      <selection activeCell="B16" sqref="B16"/>
    </sheetView>
  </sheetViews>
  <sheetFormatPr baseColWidth="10" defaultColWidth="11.42578125" defaultRowHeight="15" x14ac:dyDescent="0.25"/>
  <cols>
    <col min="1" max="1" width="3.42578125" style="4" customWidth="1"/>
    <col min="2" max="2" width="11.42578125" style="4"/>
    <col min="3" max="3" width="48.28515625" style="4" customWidth="1"/>
    <col min="4" max="4" width="17" style="4" customWidth="1"/>
    <col min="5" max="5" width="18.42578125" style="4" customWidth="1"/>
    <col min="6" max="6" width="17.5703125" style="4" customWidth="1"/>
    <col min="7" max="7" width="16" style="4" customWidth="1"/>
    <col min="8" max="8" width="16.285156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27</v>
      </c>
    </row>
    <row r="2" spans="2:8" x14ac:dyDescent="0.25">
      <c r="B2" s="226" t="s">
        <v>149</v>
      </c>
      <c r="C2" s="226"/>
      <c r="D2" s="226"/>
      <c r="E2" s="226"/>
      <c r="F2" s="226"/>
      <c r="G2" s="226"/>
      <c r="H2" s="226"/>
    </row>
    <row r="3" spans="2:8" ht="15.75" customHeight="1" x14ac:dyDescent="0.25">
      <c r="B3" s="226" t="s">
        <v>9</v>
      </c>
      <c r="C3" s="226"/>
      <c r="D3" s="226"/>
      <c r="E3" s="226"/>
      <c r="F3" s="226"/>
      <c r="G3" s="226"/>
      <c r="H3" s="226"/>
    </row>
    <row r="4" spans="2:8" x14ac:dyDescent="0.25">
      <c r="B4" s="226" t="s">
        <v>10</v>
      </c>
      <c r="C4" s="226"/>
      <c r="D4" s="226"/>
      <c r="E4" s="226"/>
      <c r="F4" s="226"/>
      <c r="G4" s="226"/>
      <c r="H4" s="226"/>
    </row>
    <row r="5" spans="2:8" x14ac:dyDescent="0.25">
      <c r="B5" s="227" t="s">
        <v>11</v>
      </c>
      <c r="C5" s="227"/>
      <c r="D5" s="227"/>
      <c r="E5" s="227"/>
      <c r="F5" s="227"/>
      <c r="G5" s="227"/>
      <c r="H5" s="227"/>
    </row>
    <row r="6" spans="2:8" x14ac:dyDescent="0.25">
      <c r="B6" s="236" t="s">
        <v>28</v>
      </c>
      <c r="C6" s="236"/>
      <c r="D6" s="236"/>
      <c r="E6" s="236"/>
      <c r="F6" s="236"/>
      <c r="G6" s="236"/>
      <c r="H6" s="236"/>
    </row>
    <row r="7" spans="2:8" x14ac:dyDescent="0.25">
      <c r="B7" s="46" t="s">
        <v>29</v>
      </c>
      <c r="C7" s="46"/>
      <c r="D7" s="45"/>
      <c r="E7" s="45"/>
      <c r="F7" s="45"/>
      <c r="G7" s="41"/>
      <c r="H7" s="41"/>
    </row>
    <row r="8" spans="2:8" ht="24" x14ac:dyDescent="0.25">
      <c r="B8" s="76" t="s">
        <v>13</v>
      </c>
      <c r="C8" s="77" t="s">
        <v>14</v>
      </c>
      <c r="D8" s="78" t="s">
        <v>16</v>
      </c>
      <c r="E8" s="78" t="s">
        <v>15</v>
      </c>
      <c r="F8" s="78" t="s">
        <v>30</v>
      </c>
      <c r="G8" s="78" t="s">
        <v>31</v>
      </c>
      <c r="H8" s="78" t="s">
        <v>32</v>
      </c>
    </row>
    <row r="9" spans="2:8" x14ac:dyDescent="0.25">
      <c r="B9" s="102">
        <v>1213</v>
      </c>
      <c r="C9" s="37" t="s">
        <v>29</v>
      </c>
      <c r="D9" s="43">
        <v>0</v>
      </c>
      <c r="E9" s="125">
        <v>0</v>
      </c>
      <c r="F9" s="125">
        <v>0</v>
      </c>
      <c r="G9" s="125">
        <v>0</v>
      </c>
      <c r="H9" s="125">
        <v>0</v>
      </c>
    </row>
    <row r="10" spans="2:8" x14ac:dyDescent="0.25">
      <c r="B10" s="36"/>
      <c r="C10" s="40"/>
      <c r="D10" s="43"/>
      <c r="E10" s="47"/>
      <c r="F10" s="47"/>
      <c r="G10" s="47"/>
      <c r="H10" s="36"/>
    </row>
    <row r="11" spans="2:8" x14ac:dyDescent="0.25">
      <c r="B11" s="36"/>
      <c r="C11" s="40"/>
      <c r="D11" s="43"/>
      <c r="E11" s="47"/>
      <c r="F11" s="47"/>
      <c r="G11" s="47"/>
      <c r="H11" s="36"/>
    </row>
    <row r="12" spans="2:8" x14ac:dyDescent="0.25">
      <c r="B12" s="36"/>
      <c r="C12" s="40"/>
      <c r="D12" s="43"/>
      <c r="E12" s="47"/>
      <c r="F12" s="47"/>
      <c r="G12" s="47"/>
      <c r="H12" s="36"/>
    </row>
    <row r="13" spans="2:8" x14ac:dyDescent="0.25">
      <c r="B13" s="36"/>
      <c r="C13" s="48" t="s">
        <v>33</v>
      </c>
      <c r="D13" s="43">
        <f>SUM(D9:D12)</f>
        <v>0</v>
      </c>
      <c r="E13" s="47"/>
      <c r="F13" s="47"/>
      <c r="G13" s="47"/>
      <c r="H13" s="36"/>
    </row>
    <row r="14" spans="2:8" x14ac:dyDescent="0.25">
      <c r="B14" s="87"/>
      <c r="C14" s="87"/>
      <c r="D14" s="87"/>
      <c r="E14" s="87"/>
      <c r="F14" s="87"/>
      <c r="G14" s="87"/>
      <c r="H14" s="1"/>
    </row>
    <row r="15" spans="2:8" x14ac:dyDescent="0.25">
      <c r="B15" s="1"/>
      <c r="C15" s="9"/>
      <c r="D15" s="7"/>
      <c r="E15" s="10"/>
      <c r="F15" s="10"/>
      <c r="G15" s="10"/>
      <c r="H15" s="1"/>
    </row>
    <row r="16" spans="2:8" x14ac:dyDescent="0.25">
      <c r="B16" s="1"/>
      <c r="C16" s="9"/>
      <c r="D16" s="7"/>
      <c r="E16" s="10"/>
      <c r="F16" s="10"/>
      <c r="G16" s="10"/>
      <c r="H16" s="1"/>
    </row>
  </sheetData>
  <protectedRanges>
    <protectedRange sqref="C10:E13 C15:E16" name="Rango1_1"/>
    <protectedRange sqref="C9:H9" name="Rango1_1_1"/>
  </protectedRanges>
  <mergeCells count="5">
    <mergeCell ref="B2:H2"/>
    <mergeCell ref="B3:H3"/>
    <mergeCell ref="B4:H4"/>
    <mergeCell ref="B5:H5"/>
    <mergeCell ref="B6:H6"/>
  </mergeCells>
  <pageMargins left="0.23622047244094491" right="0.15748031496062992" top="0.23622047244094491" bottom="0.74803149606299213" header="0.15748031496062992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5"/>
  <sheetViews>
    <sheetView zoomScaleNormal="100" workbookViewId="0">
      <selection activeCell="A16" sqref="A16"/>
    </sheetView>
  </sheetViews>
  <sheetFormatPr baseColWidth="10" defaultColWidth="11.42578125" defaultRowHeight="15" x14ac:dyDescent="0.25"/>
  <cols>
    <col min="1" max="1" width="11.42578125" style="4"/>
    <col min="2" max="2" width="21.7109375" style="4" customWidth="1"/>
    <col min="3" max="3" width="46" style="4" customWidth="1"/>
    <col min="4" max="4" width="19.5703125" style="4" customWidth="1"/>
    <col min="5" max="5" width="20" style="4" customWidth="1"/>
    <col min="6" max="6" width="25.28515625" style="4" customWidth="1"/>
    <col min="7" max="16384" width="11.42578125" style="4"/>
  </cols>
  <sheetData>
    <row r="1" spans="2:8" x14ac:dyDescent="0.25">
      <c r="B1" s="1"/>
      <c r="C1" s="1"/>
      <c r="D1" s="1"/>
      <c r="E1" s="1"/>
      <c r="F1" s="3" t="s">
        <v>34</v>
      </c>
      <c r="G1" s="14"/>
    </row>
    <row r="2" spans="2:8" x14ac:dyDescent="0.25">
      <c r="B2" s="226" t="s">
        <v>149</v>
      </c>
      <c r="C2" s="226"/>
      <c r="D2" s="226"/>
      <c r="E2" s="226"/>
      <c r="F2" s="226"/>
    </row>
    <row r="3" spans="2:8" ht="15.75" customHeight="1" x14ac:dyDescent="0.25">
      <c r="B3" s="226" t="s">
        <v>9</v>
      </c>
      <c r="C3" s="226"/>
      <c r="D3" s="226"/>
      <c r="E3" s="226"/>
      <c r="F3" s="226"/>
    </row>
    <row r="4" spans="2:8" x14ac:dyDescent="0.25">
      <c r="B4" s="226" t="s">
        <v>10</v>
      </c>
      <c r="C4" s="226"/>
      <c r="D4" s="226"/>
      <c r="E4" s="226"/>
      <c r="F4" s="226"/>
    </row>
    <row r="5" spans="2:8" x14ac:dyDescent="0.25">
      <c r="B5" s="227" t="s">
        <v>11</v>
      </c>
      <c r="C5" s="227"/>
      <c r="D5" s="227"/>
      <c r="E5" s="227"/>
      <c r="F5" s="227"/>
    </row>
    <row r="6" spans="2:8" x14ac:dyDescent="0.25">
      <c r="B6" s="227" t="s">
        <v>35</v>
      </c>
      <c r="C6" s="227"/>
      <c r="D6" s="227"/>
      <c r="E6" s="227"/>
      <c r="F6" s="227"/>
    </row>
    <row r="7" spans="2:8" x14ac:dyDescent="0.25">
      <c r="B7" s="228" t="s">
        <v>36</v>
      </c>
      <c r="C7" s="228"/>
      <c r="D7" s="45"/>
      <c r="E7" s="45"/>
      <c r="F7" s="45"/>
    </row>
    <row r="8" spans="2:8" ht="21.75" customHeight="1" x14ac:dyDescent="0.25">
      <c r="B8" s="76" t="s">
        <v>13</v>
      </c>
      <c r="C8" s="77" t="s">
        <v>14</v>
      </c>
      <c r="D8" s="78" t="s">
        <v>16</v>
      </c>
      <c r="E8" s="78" t="s">
        <v>15</v>
      </c>
      <c r="F8" s="78" t="s">
        <v>37</v>
      </c>
    </row>
    <row r="9" spans="2:8" x14ac:dyDescent="0.25">
      <c r="B9" s="102">
        <v>1214</v>
      </c>
      <c r="C9" s="37" t="s">
        <v>36</v>
      </c>
      <c r="D9" s="103">
        <v>0</v>
      </c>
      <c r="E9" s="125">
        <v>0</v>
      </c>
      <c r="F9" s="125">
        <v>0</v>
      </c>
    </row>
    <row r="10" spans="2:8" x14ac:dyDescent="0.25">
      <c r="B10" s="36"/>
      <c r="C10" s="40"/>
      <c r="D10" s="43"/>
      <c r="E10" s="47"/>
      <c r="F10" s="47"/>
    </row>
    <row r="11" spans="2:8" x14ac:dyDescent="0.25">
      <c r="B11" s="36"/>
      <c r="C11" s="40"/>
      <c r="D11" s="43"/>
      <c r="E11" s="47"/>
      <c r="F11" s="47"/>
    </row>
    <row r="12" spans="2:8" x14ac:dyDescent="0.25">
      <c r="B12" s="36"/>
      <c r="C12" s="40"/>
      <c r="D12" s="43"/>
      <c r="E12" s="47"/>
      <c r="F12" s="47"/>
    </row>
    <row r="13" spans="2:8" x14ac:dyDescent="0.25">
      <c r="B13" s="36"/>
      <c r="C13" s="49" t="s">
        <v>6</v>
      </c>
      <c r="D13" s="43">
        <f>SUM(D9:D12)</f>
        <v>0</v>
      </c>
      <c r="E13" s="47"/>
      <c r="F13" s="47"/>
    </row>
    <row r="14" spans="2:8" x14ac:dyDescent="0.25">
      <c r="B14" s="87"/>
      <c r="C14" s="87"/>
      <c r="D14" s="87"/>
      <c r="E14" s="87"/>
      <c r="F14" s="87"/>
      <c r="G14" s="87"/>
      <c r="H14" s="1"/>
    </row>
    <row r="15" spans="2:8" x14ac:dyDescent="0.25">
      <c r="B15" s="11"/>
      <c r="C15" s="15"/>
      <c r="D15" s="15"/>
      <c r="E15" s="11"/>
      <c r="F15" s="11"/>
    </row>
  </sheetData>
  <protectedRanges>
    <protectedRange sqref="C10:E13" name="Rango1_1"/>
    <protectedRange sqref="C9:F9" name="Rango1_1_1"/>
  </protectedRanges>
  <mergeCells count="6">
    <mergeCell ref="B7:C7"/>
    <mergeCell ref="B2:F2"/>
    <mergeCell ref="B3:F3"/>
    <mergeCell ref="B4:F4"/>
    <mergeCell ref="B5:F5"/>
    <mergeCell ref="B6:F6"/>
  </mergeCells>
  <pageMargins left="0.15748031496062992" right="0.15748031496062992" top="0.47244094488188981" bottom="0.47244094488188981" header="0.31496062992125984" footer="0.31496062992125984"/>
  <pageSetup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8"/>
  <sheetViews>
    <sheetView zoomScaleNormal="100" workbookViewId="0">
      <selection activeCell="D18" sqref="D18"/>
    </sheetView>
  </sheetViews>
  <sheetFormatPr baseColWidth="10" defaultColWidth="11.42578125" defaultRowHeight="15" x14ac:dyDescent="0.25"/>
  <cols>
    <col min="1" max="1" width="2.140625" style="4" customWidth="1"/>
    <col min="2" max="2" width="11.42578125" style="4"/>
    <col min="3" max="3" width="58.28515625" style="4" customWidth="1"/>
    <col min="4" max="4" width="20.42578125" style="4" customWidth="1"/>
    <col min="5" max="5" width="18.7109375" style="4" customWidth="1"/>
    <col min="6" max="6" width="25.5703125" style="4" customWidth="1"/>
    <col min="7" max="7" width="35.7109375" style="4" customWidth="1"/>
    <col min="8" max="8" width="0.42578125" style="4" customWidth="1"/>
    <col min="9" max="9" width="3.85546875" style="4" customWidth="1"/>
    <col min="10" max="11" width="11.42578125" style="4"/>
    <col min="12" max="12" width="14.140625" style="4" bestFit="1" customWidth="1"/>
    <col min="13" max="16384" width="11.42578125" style="4"/>
  </cols>
  <sheetData>
    <row r="1" spans="2:12" x14ac:dyDescent="0.25">
      <c r="B1" s="1"/>
      <c r="C1" s="1"/>
      <c r="D1" s="1"/>
      <c r="E1" s="1"/>
      <c r="F1" s="2"/>
      <c r="G1" s="3" t="s">
        <v>38</v>
      </c>
    </row>
    <row r="2" spans="2:12" x14ac:dyDescent="0.25">
      <c r="B2" s="226" t="s">
        <v>149</v>
      </c>
      <c r="C2" s="226"/>
      <c r="D2" s="226"/>
      <c r="E2" s="226"/>
      <c r="F2" s="226"/>
      <c r="G2" s="226"/>
    </row>
    <row r="3" spans="2:12" ht="15.75" customHeight="1" x14ac:dyDescent="0.25">
      <c r="B3" s="226" t="s">
        <v>9</v>
      </c>
      <c r="C3" s="226"/>
      <c r="D3" s="226"/>
      <c r="E3" s="226"/>
      <c r="F3" s="226"/>
      <c r="G3" s="226"/>
    </row>
    <row r="4" spans="2:12" x14ac:dyDescent="0.25">
      <c r="B4" s="226" t="s">
        <v>10</v>
      </c>
      <c r="C4" s="226"/>
      <c r="D4" s="226"/>
      <c r="E4" s="226"/>
      <c r="F4" s="226"/>
      <c r="G4" s="226"/>
    </row>
    <row r="5" spans="2:12" x14ac:dyDescent="0.25">
      <c r="B5" s="227" t="s">
        <v>11</v>
      </c>
      <c r="C5" s="227"/>
      <c r="D5" s="227"/>
      <c r="E5" s="227"/>
      <c r="F5" s="227"/>
      <c r="G5" s="227"/>
    </row>
    <row r="6" spans="2:12" x14ac:dyDescent="0.25">
      <c r="B6" s="227" t="s">
        <v>39</v>
      </c>
      <c r="C6" s="227"/>
      <c r="D6" s="227"/>
      <c r="E6" s="227"/>
      <c r="F6" s="227"/>
      <c r="G6" s="227"/>
    </row>
    <row r="7" spans="2:12" x14ac:dyDescent="0.25">
      <c r="B7" s="1"/>
      <c r="C7" s="1"/>
      <c r="D7" s="1"/>
      <c r="E7" s="1"/>
      <c r="F7" s="17"/>
      <c r="G7" s="1"/>
    </row>
    <row r="8" spans="2:12" x14ac:dyDescent="0.25">
      <c r="B8" s="1"/>
      <c r="C8" s="1"/>
      <c r="D8" s="1"/>
      <c r="E8" s="1"/>
      <c r="F8" s="17"/>
      <c r="G8" s="1"/>
    </row>
    <row r="9" spans="2:12" x14ac:dyDescent="0.25">
      <c r="B9" s="50" t="s">
        <v>40</v>
      </c>
      <c r="C9" s="41"/>
      <c r="D9" s="41"/>
      <c r="E9" s="41"/>
      <c r="F9" s="51"/>
      <c r="G9" s="41"/>
    </row>
    <row r="10" spans="2:12" x14ac:dyDescent="0.25">
      <c r="B10" s="76" t="s">
        <v>13</v>
      </c>
      <c r="C10" s="76" t="s">
        <v>41</v>
      </c>
      <c r="D10" s="76" t="s">
        <v>42</v>
      </c>
      <c r="E10" s="76" t="s">
        <v>43</v>
      </c>
      <c r="F10" s="78" t="s">
        <v>44</v>
      </c>
      <c r="G10" s="78" t="s">
        <v>45</v>
      </c>
    </row>
    <row r="11" spans="2:12" x14ac:dyDescent="0.25">
      <c r="B11" s="100">
        <v>1260</v>
      </c>
      <c r="C11" s="128" t="s">
        <v>39</v>
      </c>
      <c r="D11" s="129">
        <f>+D12+D14+D17</f>
        <v>2355046.37</v>
      </c>
      <c r="E11" s="129">
        <f>+E12+E14+E17</f>
        <v>31622327.400000002</v>
      </c>
      <c r="F11" s="130"/>
      <c r="G11" s="130"/>
      <c r="H11" s="130"/>
    </row>
    <row r="12" spans="2:12" ht="24" x14ac:dyDescent="0.25">
      <c r="B12" s="100" t="s">
        <v>207</v>
      </c>
      <c r="C12" s="44" t="s">
        <v>208</v>
      </c>
      <c r="D12" s="131">
        <f t="shared" ref="D12:F12" si="0">+D13</f>
        <v>801388.56</v>
      </c>
      <c r="E12" s="131">
        <f t="shared" si="0"/>
        <v>10418051.43</v>
      </c>
      <c r="F12" s="130" t="str">
        <f t="shared" si="0"/>
        <v>5% Anual al valor de Bien, señalado en el Art 38 LIR</v>
      </c>
      <c r="G12" s="130"/>
      <c r="H12" s="130"/>
    </row>
    <row r="13" spans="2:12" ht="24.75" customHeight="1" x14ac:dyDescent="0.25">
      <c r="B13" s="36" t="s">
        <v>209</v>
      </c>
      <c r="C13" s="132" t="s">
        <v>210</v>
      </c>
      <c r="D13" s="134">
        <v>801388.56</v>
      </c>
      <c r="E13" s="134">
        <v>10418051.43</v>
      </c>
      <c r="F13" s="135" t="s">
        <v>211</v>
      </c>
      <c r="G13" s="44" t="s">
        <v>212</v>
      </c>
      <c r="H13" s="44" t="s">
        <v>212</v>
      </c>
      <c r="L13" s="154"/>
    </row>
    <row r="14" spans="2:12" x14ac:dyDescent="0.25">
      <c r="B14" s="118" t="s">
        <v>213</v>
      </c>
      <c r="C14" s="136" t="s">
        <v>214</v>
      </c>
      <c r="D14" s="137">
        <f>+D15</f>
        <v>1133499.96</v>
      </c>
      <c r="E14" s="137">
        <f t="shared" ref="E14" si="1">+E15</f>
        <v>19552874.760000002</v>
      </c>
      <c r="F14" s="135"/>
      <c r="G14" s="138"/>
      <c r="H14" s="138"/>
    </row>
    <row r="15" spans="2:12" ht="26.25" customHeight="1" x14ac:dyDescent="0.25">
      <c r="B15" s="36" t="s">
        <v>215</v>
      </c>
      <c r="C15" s="44" t="s">
        <v>214</v>
      </c>
      <c r="D15" s="133">
        <v>1133499.96</v>
      </c>
      <c r="E15" s="133">
        <v>19552874.760000002</v>
      </c>
      <c r="F15" s="135" t="s">
        <v>211</v>
      </c>
      <c r="G15" s="44" t="s">
        <v>216</v>
      </c>
      <c r="H15" s="44" t="s">
        <v>216</v>
      </c>
    </row>
    <row r="16" spans="2:12" x14ac:dyDescent="0.25">
      <c r="B16" s="36"/>
      <c r="C16" s="44"/>
      <c r="D16" s="140"/>
      <c r="E16" s="134"/>
      <c r="F16" s="135"/>
      <c r="G16" s="138"/>
      <c r="H16" s="138"/>
    </row>
    <row r="17" spans="2:8" ht="25.5" customHeight="1" x14ac:dyDescent="0.25">
      <c r="B17" s="100">
        <v>1263</v>
      </c>
      <c r="C17" s="105" t="s">
        <v>217</v>
      </c>
      <c r="D17" s="141">
        <f>SUM(D18:D22)</f>
        <v>420157.85</v>
      </c>
      <c r="E17" s="141">
        <f>SUM(E18:E22)</f>
        <v>1651401.21</v>
      </c>
      <c r="F17" s="142" t="s">
        <v>218</v>
      </c>
      <c r="G17" s="44" t="s">
        <v>219</v>
      </c>
      <c r="H17" s="44" t="s">
        <v>219</v>
      </c>
    </row>
    <row r="18" spans="2:8" x14ac:dyDescent="0.25">
      <c r="B18" s="115" t="s">
        <v>220</v>
      </c>
      <c r="C18" s="44" t="s">
        <v>221</v>
      </c>
      <c r="D18" s="134">
        <v>125377.55</v>
      </c>
      <c r="E18" s="134">
        <v>305046.92</v>
      </c>
      <c r="F18" s="139"/>
      <c r="G18" s="135"/>
      <c r="H18" s="138"/>
    </row>
    <row r="19" spans="2:8" ht="24" x14ac:dyDescent="0.25">
      <c r="B19" s="115" t="s">
        <v>222</v>
      </c>
      <c r="C19" s="44" t="s">
        <v>223</v>
      </c>
      <c r="D19" s="134">
        <v>17816</v>
      </c>
      <c r="E19" s="134">
        <v>29355.01</v>
      </c>
      <c r="F19" s="139"/>
      <c r="G19" s="135"/>
      <c r="H19" s="138"/>
    </row>
    <row r="20" spans="2:8" x14ac:dyDescent="0.25">
      <c r="B20" s="115" t="s">
        <v>224</v>
      </c>
      <c r="C20" s="44" t="s">
        <v>225</v>
      </c>
      <c r="D20" s="133">
        <v>266247.48</v>
      </c>
      <c r="E20" s="133">
        <v>1284276.76</v>
      </c>
      <c r="F20" s="139"/>
      <c r="G20" s="143"/>
      <c r="H20" s="144"/>
    </row>
    <row r="21" spans="2:8" x14ac:dyDescent="0.25">
      <c r="B21" s="115" t="s">
        <v>226</v>
      </c>
      <c r="C21" s="44" t="s">
        <v>233</v>
      </c>
      <c r="D21" s="133">
        <v>10716.82</v>
      </c>
      <c r="E21" s="223">
        <v>32722.52</v>
      </c>
      <c r="F21" s="139"/>
      <c r="G21" s="143"/>
      <c r="H21" s="144"/>
    </row>
    <row r="22" spans="2:8" x14ac:dyDescent="0.25">
      <c r="B22" s="115"/>
      <c r="C22" s="44"/>
      <c r="D22" s="139"/>
      <c r="E22" s="134"/>
      <c r="F22" s="139"/>
      <c r="G22" s="143"/>
      <c r="H22" s="144"/>
    </row>
    <row r="23" spans="2:8" ht="24" x14ac:dyDescent="0.25">
      <c r="B23" s="126" t="s">
        <v>13</v>
      </c>
      <c r="C23" s="126" t="s">
        <v>41</v>
      </c>
      <c r="D23" s="126" t="s">
        <v>206</v>
      </c>
      <c r="E23" s="127" t="s">
        <v>46</v>
      </c>
      <c r="F23" s="127" t="s">
        <v>47</v>
      </c>
      <c r="G23" s="127" t="s">
        <v>48</v>
      </c>
      <c r="H23" s="127" t="s">
        <v>49</v>
      </c>
    </row>
    <row r="24" spans="2:8" x14ac:dyDescent="0.25">
      <c r="B24" s="237" t="s">
        <v>2</v>
      </c>
      <c r="C24" s="238"/>
      <c r="D24" s="238"/>
      <c r="E24" s="238"/>
      <c r="F24" s="238"/>
      <c r="G24" s="238"/>
      <c r="H24" s="239"/>
    </row>
    <row r="25" spans="2:8" ht="24" customHeight="1" x14ac:dyDescent="0.25">
      <c r="B25" s="36" t="s">
        <v>227</v>
      </c>
      <c r="C25" s="145" t="s">
        <v>228</v>
      </c>
      <c r="D25" s="146">
        <v>17984.810000000001</v>
      </c>
      <c r="E25" s="147">
        <v>17984.810000000001</v>
      </c>
      <c r="F25" s="147">
        <v>17984.810000000001</v>
      </c>
      <c r="G25" s="142" t="s">
        <v>229</v>
      </c>
      <c r="H25" s="44" t="s">
        <v>230</v>
      </c>
    </row>
    <row r="26" spans="2:8" ht="26.25" customHeight="1" x14ac:dyDescent="0.25">
      <c r="B26" s="36"/>
      <c r="C26" s="42"/>
      <c r="D26" s="42"/>
      <c r="E26" s="52"/>
      <c r="F26" s="52"/>
      <c r="G26" s="52"/>
      <c r="H26" s="53"/>
    </row>
    <row r="27" spans="2:8" x14ac:dyDescent="0.25">
      <c r="B27" s="237" t="s">
        <v>3</v>
      </c>
      <c r="C27" s="238"/>
      <c r="D27" s="238"/>
      <c r="E27" s="238"/>
      <c r="F27" s="238"/>
      <c r="G27" s="238"/>
      <c r="H27" s="239"/>
    </row>
    <row r="28" spans="2:8" ht="24" x14ac:dyDescent="0.25">
      <c r="B28" s="36"/>
      <c r="C28" s="42" t="s">
        <v>231</v>
      </c>
      <c r="D28" s="148">
        <v>0</v>
      </c>
      <c r="E28" s="149">
        <v>0</v>
      </c>
      <c r="F28" s="149">
        <v>0</v>
      </c>
      <c r="G28" s="149">
        <v>0</v>
      </c>
      <c r="H28" s="150" t="s">
        <v>232</v>
      </c>
    </row>
    <row r="29" spans="2:8" x14ac:dyDescent="0.25">
      <c r="B29" s="36"/>
      <c r="C29" s="42"/>
      <c r="D29" s="151"/>
      <c r="E29" s="149"/>
      <c r="F29" s="149"/>
      <c r="G29" s="149"/>
      <c r="H29" s="150"/>
    </row>
    <row r="30" spans="2:8" ht="24.75" customHeight="1" x14ac:dyDescent="0.25">
      <c r="B30" s="36"/>
      <c r="C30" s="42"/>
      <c r="D30" s="42"/>
      <c r="E30" s="52"/>
      <c r="F30" s="52"/>
      <c r="G30" s="52"/>
      <c r="H30" s="53"/>
    </row>
    <row r="31" spans="2:8" x14ac:dyDescent="0.25">
      <c r="B31" s="237" t="s">
        <v>50</v>
      </c>
      <c r="C31" s="238"/>
      <c r="D31" s="238"/>
      <c r="E31" s="238"/>
      <c r="F31" s="238"/>
      <c r="G31" s="238"/>
      <c r="H31" s="239"/>
    </row>
    <row r="32" spans="2:8" ht="24" x14ac:dyDescent="0.25">
      <c r="B32" s="36"/>
      <c r="C32" s="42" t="s">
        <v>231</v>
      </c>
      <c r="D32" s="152">
        <v>0</v>
      </c>
      <c r="E32" s="52">
        <v>0</v>
      </c>
      <c r="F32" s="52">
        <v>0</v>
      </c>
      <c r="G32" s="52">
        <v>0</v>
      </c>
      <c r="H32" s="150" t="s">
        <v>232</v>
      </c>
    </row>
    <row r="33" spans="2:8" x14ac:dyDescent="0.25">
      <c r="B33" s="36"/>
      <c r="C33" s="42"/>
      <c r="D33" s="42"/>
      <c r="E33" s="52"/>
      <c r="F33" s="52"/>
      <c r="G33" s="52"/>
      <c r="H33" s="53"/>
    </row>
    <row r="34" spans="2:8" ht="24" customHeight="1" x14ac:dyDescent="0.25">
      <c r="B34" s="36"/>
      <c r="C34" s="54" t="s">
        <v>33</v>
      </c>
      <c r="D34" s="153"/>
      <c r="E34" s="55">
        <f>SUM(E25:E33)</f>
        <v>17984.810000000001</v>
      </c>
      <c r="F34" s="56">
        <f>SUM(F25:F33)</f>
        <v>17984.810000000001</v>
      </c>
      <c r="G34" s="56">
        <f>SUM(G24:G33)</f>
        <v>0</v>
      </c>
      <c r="H34" s="36"/>
    </row>
    <row r="35" spans="2:8" x14ac:dyDescent="0.25">
      <c r="B35" s="36"/>
      <c r="C35" s="42"/>
      <c r="D35" s="52"/>
      <c r="E35" s="52"/>
      <c r="F35" s="52"/>
      <c r="G35" s="53"/>
    </row>
    <row r="36" spans="2:8" x14ac:dyDescent="0.25">
      <c r="B36" s="36"/>
      <c r="C36" s="42"/>
      <c r="D36" s="52"/>
      <c r="E36" s="52"/>
      <c r="F36" s="52"/>
      <c r="G36" s="53"/>
    </row>
    <row r="37" spans="2:8" x14ac:dyDescent="0.25">
      <c r="B37" s="36"/>
      <c r="C37" s="54" t="s">
        <v>33</v>
      </c>
      <c r="D37" s="55">
        <f>SUM(D26:D36)</f>
        <v>0</v>
      </c>
      <c r="E37" s="56">
        <f>SUM(E26:E36)</f>
        <v>17984.810000000001</v>
      </c>
      <c r="F37" s="56">
        <f>SUM(F26:F36)</f>
        <v>17984.810000000001</v>
      </c>
      <c r="G37" s="36"/>
    </row>
    <row r="38" spans="2:8" x14ac:dyDescent="0.25">
      <c r="B38" s="87"/>
      <c r="C38" s="87"/>
      <c r="D38" s="87"/>
      <c r="E38" s="87"/>
      <c r="F38" s="87"/>
      <c r="G38" s="87"/>
    </row>
  </sheetData>
  <protectedRanges>
    <protectedRange sqref="C35:G37" name="Rango1"/>
    <protectedRange sqref="C28:F30 G24:H31 C25:F26 C32:H34" name="Rango1_1_1"/>
  </protectedRanges>
  <mergeCells count="8">
    <mergeCell ref="B2:G2"/>
    <mergeCell ref="B27:H27"/>
    <mergeCell ref="B31:H31"/>
    <mergeCell ref="B3:G3"/>
    <mergeCell ref="B4:G4"/>
    <mergeCell ref="B5:G5"/>
    <mergeCell ref="B6:G6"/>
    <mergeCell ref="B24:H24"/>
  </mergeCells>
  <pageMargins left="0.15748031496062992" right="0.15748031496062992" top="0.15748031496062992" bottom="0.15748031496062992" header="0.15748031496062992" footer="0.15748031496062992"/>
  <pageSetup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6"/>
  <sheetViews>
    <sheetView workbookViewId="0">
      <selection activeCell="A17" sqref="A17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74.7109375" style="4" customWidth="1"/>
    <col min="4" max="4" width="22.7109375" style="4" customWidth="1"/>
    <col min="5" max="5" width="15.5703125" style="4" customWidth="1"/>
    <col min="6" max="6" width="11.42578125" style="4" customWidth="1"/>
    <col min="7" max="16384" width="11.42578125" style="4"/>
  </cols>
  <sheetData>
    <row r="1" spans="2:8" x14ac:dyDescent="0.25">
      <c r="B1" s="1"/>
      <c r="C1" s="1"/>
      <c r="D1" s="3" t="s">
        <v>51</v>
      </c>
      <c r="E1" s="2"/>
      <c r="F1" s="2"/>
      <c r="G1" s="1"/>
    </row>
    <row r="2" spans="2:8" x14ac:dyDescent="0.25">
      <c r="B2" s="240" t="s">
        <v>149</v>
      </c>
      <c r="C2" s="240"/>
      <c r="D2" s="240"/>
      <c r="F2" s="81"/>
      <c r="G2" s="1"/>
      <c r="H2" s="1"/>
    </row>
    <row r="3" spans="2:8" ht="15.75" customHeight="1" x14ac:dyDescent="0.25">
      <c r="B3" s="240" t="s">
        <v>9</v>
      </c>
      <c r="C3" s="240"/>
      <c r="D3" s="240"/>
      <c r="E3" s="240"/>
      <c r="F3" s="240"/>
      <c r="G3" s="1"/>
      <c r="H3" s="1"/>
    </row>
    <row r="4" spans="2:8" x14ac:dyDescent="0.25">
      <c r="B4" s="240" t="s">
        <v>10</v>
      </c>
      <c r="C4" s="240"/>
      <c r="D4" s="240"/>
      <c r="E4" s="240"/>
      <c r="F4" s="240"/>
      <c r="G4" s="1"/>
      <c r="H4" s="1"/>
    </row>
    <row r="5" spans="2:8" x14ac:dyDescent="0.25">
      <c r="B5" s="240" t="s">
        <v>11</v>
      </c>
      <c r="C5" s="240"/>
      <c r="D5" s="240"/>
      <c r="E5" s="240"/>
      <c r="F5" s="240"/>
      <c r="G5" s="1"/>
      <c r="H5" s="1"/>
    </row>
    <row r="6" spans="2:8" x14ac:dyDescent="0.25">
      <c r="B6" s="240" t="s">
        <v>39</v>
      </c>
      <c r="C6" s="240"/>
      <c r="D6" s="240"/>
      <c r="E6" s="240"/>
      <c r="F6" s="240"/>
      <c r="G6" s="1"/>
      <c r="H6" s="1"/>
    </row>
    <row r="7" spans="2:8" x14ac:dyDescent="0.25">
      <c r="B7" s="228" t="s">
        <v>52</v>
      </c>
      <c r="C7" s="228"/>
      <c r="D7" s="228"/>
      <c r="E7" s="17"/>
      <c r="F7" s="1"/>
      <c r="G7" s="1"/>
      <c r="H7" s="1"/>
    </row>
    <row r="8" spans="2:8" x14ac:dyDescent="0.25">
      <c r="B8" s="41"/>
      <c r="C8" s="57"/>
      <c r="D8" s="57"/>
      <c r="E8" s="18"/>
      <c r="F8" s="1"/>
      <c r="G8" s="1"/>
      <c r="H8" s="1"/>
    </row>
    <row r="9" spans="2:8" x14ac:dyDescent="0.25">
      <c r="B9" s="50" t="s">
        <v>53</v>
      </c>
      <c r="C9" s="41"/>
      <c r="D9" s="41"/>
      <c r="E9" s="1"/>
      <c r="F9" s="1"/>
      <c r="G9" s="1"/>
      <c r="H9" s="1"/>
    </row>
    <row r="10" spans="2:8" ht="24.95" customHeight="1" x14ac:dyDescent="0.25">
      <c r="B10" s="76" t="s">
        <v>13</v>
      </c>
      <c r="C10" s="76" t="s">
        <v>134</v>
      </c>
      <c r="D10" s="76" t="s">
        <v>54</v>
      </c>
    </row>
    <row r="11" spans="2:8" x14ac:dyDescent="0.25">
      <c r="B11" s="155" t="s">
        <v>234</v>
      </c>
      <c r="C11" s="44" t="s">
        <v>235</v>
      </c>
      <c r="D11" s="156" t="s">
        <v>236</v>
      </c>
    </row>
    <row r="12" spans="2:8" ht="32.25" customHeight="1" x14ac:dyDescent="0.25">
      <c r="B12" s="156" t="s">
        <v>237</v>
      </c>
      <c r="C12" s="156" t="s">
        <v>237</v>
      </c>
      <c r="D12" s="156" t="s">
        <v>236</v>
      </c>
    </row>
    <row r="13" spans="2:8" ht="32.25" customHeight="1" x14ac:dyDescent="0.25">
      <c r="B13" s="156" t="s">
        <v>237</v>
      </c>
      <c r="C13" s="156" t="s">
        <v>237</v>
      </c>
      <c r="D13" s="156" t="s">
        <v>236</v>
      </c>
    </row>
    <row r="14" spans="2:8" ht="21.75" customHeight="1" x14ac:dyDescent="0.25">
      <c r="B14" s="156" t="s">
        <v>237</v>
      </c>
      <c r="C14" s="156" t="s">
        <v>237</v>
      </c>
      <c r="D14" s="156" t="s">
        <v>236</v>
      </c>
      <c r="E14" s="1"/>
      <c r="F14" s="1"/>
      <c r="G14" s="1"/>
      <c r="H14" s="1"/>
    </row>
    <row r="15" spans="2:8" x14ac:dyDescent="0.25">
      <c r="B15" s="87"/>
      <c r="C15" s="87"/>
      <c r="D15" s="87"/>
      <c r="E15" s="87"/>
      <c r="F15" s="87"/>
      <c r="G15" s="87"/>
      <c r="H15" s="1"/>
    </row>
    <row r="16" spans="2:8" x14ac:dyDescent="0.25">
      <c r="B16" s="41"/>
      <c r="C16" s="41"/>
      <c r="D16" s="41"/>
      <c r="E16" s="1"/>
      <c r="F16" s="1"/>
      <c r="G16" s="1"/>
      <c r="H16" s="1"/>
    </row>
  </sheetData>
  <protectedRanges>
    <protectedRange sqref="B9:H9" name="Rango1_1"/>
  </protectedRanges>
  <mergeCells count="10">
    <mergeCell ref="B7:D7"/>
    <mergeCell ref="B2:D2"/>
    <mergeCell ref="B3:D3"/>
    <mergeCell ref="E3:F3"/>
    <mergeCell ref="B4:D4"/>
    <mergeCell ref="E4:F4"/>
    <mergeCell ref="B5:D5"/>
    <mergeCell ref="E5:F5"/>
    <mergeCell ref="B6:D6"/>
    <mergeCell ref="E6:F6"/>
  </mergeCells>
  <pageMargins left="0.17" right="0.17" top="0.27" bottom="0.17" header="0.17" footer="0.17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20"/>
  <sheetViews>
    <sheetView showGridLines="0" workbookViewId="0">
      <selection activeCell="D11" sqref="D11"/>
    </sheetView>
  </sheetViews>
  <sheetFormatPr baseColWidth="10" defaultColWidth="11.42578125" defaultRowHeight="15" x14ac:dyDescent="0.25"/>
  <cols>
    <col min="1" max="1" width="11.42578125" style="4"/>
    <col min="2" max="2" width="12.85546875" style="4" customWidth="1"/>
    <col min="3" max="3" width="56" style="4" customWidth="1"/>
    <col min="4" max="4" width="22.85546875" style="4" customWidth="1"/>
    <col min="5" max="5" width="35.85546875" style="4" customWidth="1"/>
    <col min="6" max="16384" width="11.42578125" style="4"/>
  </cols>
  <sheetData>
    <row r="1" spans="2:6" x14ac:dyDescent="0.25">
      <c r="B1" s="1"/>
      <c r="C1" s="1"/>
      <c r="D1" s="1"/>
      <c r="E1" s="3" t="s">
        <v>55</v>
      </c>
    </row>
    <row r="2" spans="2:6" x14ac:dyDescent="0.25">
      <c r="B2" s="226" t="s">
        <v>149</v>
      </c>
      <c r="C2" s="226"/>
      <c r="D2" s="226"/>
      <c r="E2" s="226"/>
    </row>
    <row r="3" spans="2:6" ht="15.75" customHeight="1" x14ac:dyDescent="0.25">
      <c r="B3" s="226" t="s">
        <v>9</v>
      </c>
      <c r="C3" s="226"/>
      <c r="D3" s="226"/>
      <c r="E3" s="226"/>
    </row>
    <row r="4" spans="2:6" x14ac:dyDescent="0.25">
      <c r="B4" s="226" t="s">
        <v>10</v>
      </c>
      <c r="C4" s="226"/>
      <c r="D4" s="226"/>
      <c r="E4" s="226"/>
    </row>
    <row r="5" spans="2:6" x14ac:dyDescent="0.25">
      <c r="B5" s="227" t="s">
        <v>11</v>
      </c>
      <c r="C5" s="227"/>
      <c r="D5" s="227"/>
      <c r="E5" s="227"/>
    </row>
    <row r="6" spans="2:6" x14ac:dyDescent="0.25">
      <c r="B6" s="227" t="s">
        <v>56</v>
      </c>
      <c r="C6" s="227"/>
      <c r="D6" s="227"/>
      <c r="E6" s="227"/>
    </row>
    <row r="7" spans="2:6" x14ac:dyDescent="0.25">
      <c r="B7" s="241"/>
      <c r="C7" s="241"/>
      <c r="D7" s="241"/>
      <c r="E7" s="241"/>
      <c r="F7" s="16"/>
    </row>
    <row r="8" spans="2:6" ht="24" customHeight="1" x14ac:dyDescent="0.25">
      <c r="B8" s="76" t="s">
        <v>13</v>
      </c>
      <c r="C8" s="76" t="s">
        <v>14</v>
      </c>
      <c r="D8" s="78" t="s">
        <v>16</v>
      </c>
      <c r="E8" s="78" t="s">
        <v>30</v>
      </c>
      <c r="F8" s="12"/>
    </row>
    <row r="9" spans="2:6" ht="18" customHeight="1" x14ac:dyDescent="0.25">
      <c r="B9" s="157">
        <v>1290</v>
      </c>
      <c r="C9" s="159" t="s">
        <v>240</v>
      </c>
      <c r="D9" s="52"/>
      <c r="E9" s="52"/>
      <c r="F9" s="19"/>
    </row>
    <row r="10" spans="2:6" x14ac:dyDescent="0.25">
      <c r="B10" s="122">
        <v>1293</v>
      </c>
      <c r="C10" s="101" t="s">
        <v>241</v>
      </c>
      <c r="D10" s="52"/>
      <c r="E10" s="52"/>
    </row>
    <row r="11" spans="2:6" x14ac:dyDescent="0.25">
      <c r="B11" s="115" t="s">
        <v>238</v>
      </c>
      <c r="C11" s="42" t="s">
        <v>242</v>
      </c>
      <c r="D11" s="52">
        <v>287625.12</v>
      </c>
      <c r="E11" s="149" t="s">
        <v>244</v>
      </c>
    </row>
    <row r="12" spans="2:6" x14ac:dyDescent="0.25">
      <c r="B12" s="115" t="s">
        <v>239</v>
      </c>
      <c r="C12" s="42" t="s">
        <v>243</v>
      </c>
      <c r="D12" s="52">
        <v>49995000</v>
      </c>
      <c r="E12" s="149" t="s">
        <v>245</v>
      </c>
    </row>
    <row r="13" spans="2:6" x14ac:dyDescent="0.25">
      <c r="B13" s="115"/>
      <c r="C13" s="158"/>
      <c r="D13" s="52"/>
      <c r="E13" s="52"/>
    </row>
    <row r="14" spans="2:6" x14ac:dyDescent="0.25">
      <c r="B14" s="115"/>
      <c r="C14" s="158"/>
      <c r="D14" s="52"/>
      <c r="E14" s="52"/>
    </row>
    <row r="15" spans="2:6" x14ac:dyDescent="0.25">
      <c r="B15" s="36"/>
      <c r="C15" s="58" t="s">
        <v>33</v>
      </c>
      <c r="D15" s="43">
        <f>SUM(D9:D12)</f>
        <v>50282625.119999997</v>
      </c>
      <c r="E15" s="47">
        <f>SUM(E9:E12)</f>
        <v>0</v>
      </c>
    </row>
    <row r="17" ht="15.75" customHeight="1" x14ac:dyDescent="0.25"/>
    <row r="20" ht="15" customHeight="1" x14ac:dyDescent="0.25"/>
  </sheetData>
  <protectedRanges>
    <protectedRange sqref="F8" name="Rango1_1"/>
    <protectedRange sqref="C13:E15 D9:E10" name="Rango1"/>
    <protectedRange sqref="C10" name="Rango1_3"/>
    <protectedRange sqref="C11" name="Rango1_4"/>
    <protectedRange sqref="C12" name="Rango1_5"/>
    <protectedRange sqref="D11" name="Rango1_6"/>
    <protectedRange sqref="D12" name="Rango1_7"/>
    <protectedRange sqref="E11" name="Rango1_8"/>
    <protectedRange sqref="E12" name="Rango1_9"/>
  </protectedRanges>
  <mergeCells count="6">
    <mergeCell ref="B7:E7"/>
    <mergeCell ref="B2:E2"/>
    <mergeCell ref="B3:E3"/>
    <mergeCell ref="B4:E4"/>
    <mergeCell ref="B5:E5"/>
    <mergeCell ref="B6:E6"/>
  </mergeCells>
  <pageMargins left="0.15748031496062992" right="0.15748031496062992" top="0.15748031496062992" bottom="0.15748031496062992" header="0.15748031496062992" footer="0.15748031496062992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33"/>
  <sheetViews>
    <sheetView topLeftCell="A13" workbookViewId="0">
      <selection activeCell="A35" sqref="A35"/>
    </sheetView>
  </sheetViews>
  <sheetFormatPr baseColWidth="10" defaultColWidth="11.42578125" defaultRowHeight="15" x14ac:dyDescent="0.25"/>
  <cols>
    <col min="1" max="1" width="6.85546875" style="4" customWidth="1"/>
    <col min="2" max="2" width="12.7109375" style="4" customWidth="1"/>
    <col min="3" max="3" width="61" style="4" customWidth="1"/>
    <col min="4" max="4" width="14.5703125" style="4" customWidth="1"/>
    <col min="5" max="5" width="15.85546875" style="4" customWidth="1"/>
    <col min="6" max="6" width="18.7109375" style="4" customWidth="1"/>
    <col min="7" max="8" width="14" style="4" customWidth="1"/>
    <col min="9" max="16384" width="11.42578125" style="4"/>
  </cols>
  <sheetData>
    <row r="2" spans="2:8" x14ac:dyDescent="0.25">
      <c r="B2" s="1"/>
      <c r="C2" s="1"/>
      <c r="D2" s="1"/>
      <c r="E2" s="1"/>
      <c r="F2" s="2"/>
      <c r="G2" s="1"/>
      <c r="H2" s="3" t="s">
        <v>57</v>
      </c>
    </row>
    <row r="3" spans="2:8" x14ac:dyDescent="0.25">
      <c r="B3" s="226" t="s">
        <v>149</v>
      </c>
      <c r="C3" s="226"/>
      <c r="D3" s="226"/>
      <c r="E3" s="226"/>
      <c r="F3" s="226"/>
      <c r="G3" s="226"/>
      <c r="H3" s="226"/>
    </row>
    <row r="4" spans="2:8" ht="15.75" customHeight="1" x14ac:dyDescent="0.25">
      <c r="B4" s="226" t="s">
        <v>9</v>
      </c>
      <c r="C4" s="226"/>
      <c r="D4" s="226"/>
      <c r="E4" s="226"/>
      <c r="F4" s="226"/>
      <c r="G4" s="226"/>
      <c r="H4" s="226"/>
    </row>
    <row r="5" spans="2:8" x14ac:dyDescent="0.25">
      <c r="B5" s="226" t="s">
        <v>10</v>
      </c>
      <c r="C5" s="226"/>
      <c r="D5" s="226"/>
      <c r="E5" s="226"/>
      <c r="F5" s="226"/>
      <c r="G5" s="226"/>
      <c r="H5" s="226"/>
    </row>
    <row r="6" spans="2:8" x14ac:dyDescent="0.25">
      <c r="B6" s="227" t="s">
        <v>58</v>
      </c>
      <c r="C6" s="227"/>
      <c r="D6" s="227"/>
      <c r="E6" s="227"/>
      <c r="F6" s="227"/>
      <c r="G6" s="227"/>
      <c r="H6" s="227"/>
    </row>
    <row r="7" spans="2:8" x14ac:dyDescent="0.25">
      <c r="B7" s="75"/>
      <c r="C7" s="75"/>
      <c r="D7" s="75"/>
      <c r="E7" s="75"/>
      <c r="F7" s="75"/>
      <c r="G7" s="1"/>
      <c r="H7" s="1"/>
    </row>
    <row r="8" spans="2:8" x14ac:dyDescent="0.25">
      <c r="B8" s="45" t="s">
        <v>59</v>
      </c>
      <c r="C8" s="45"/>
      <c r="D8" s="59"/>
      <c r="E8" s="60"/>
      <c r="F8" s="60"/>
      <c r="G8" s="41"/>
      <c r="H8" s="41"/>
    </row>
    <row r="9" spans="2:8" x14ac:dyDescent="0.25">
      <c r="B9" s="229" t="s">
        <v>13</v>
      </c>
      <c r="C9" s="229" t="s">
        <v>14</v>
      </c>
      <c r="D9" s="231" t="s">
        <v>16</v>
      </c>
      <c r="E9" s="231" t="s">
        <v>60</v>
      </c>
      <c r="F9" s="231" t="s">
        <v>30</v>
      </c>
      <c r="G9" s="224" t="s">
        <v>61</v>
      </c>
      <c r="H9" s="224"/>
    </row>
    <row r="10" spans="2:8" ht="15.75" thickBot="1" x14ac:dyDescent="0.3">
      <c r="B10" s="230"/>
      <c r="C10" s="242"/>
      <c r="D10" s="232"/>
      <c r="E10" s="232"/>
      <c r="F10" s="232"/>
      <c r="G10" s="79" t="s">
        <v>62</v>
      </c>
      <c r="H10" s="79" t="s">
        <v>63</v>
      </c>
    </row>
    <row r="11" spans="2:8" ht="24" x14ac:dyDescent="0.25">
      <c r="B11" s="191">
        <v>2160</v>
      </c>
      <c r="C11" s="164" t="s">
        <v>357</v>
      </c>
      <c r="D11" s="165">
        <v>0</v>
      </c>
      <c r="E11" s="47"/>
      <c r="F11" s="47"/>
      <c r="G11" s="36"/>
      <c r="H11" s="36"/>
    </row>
    <row r="12" spans="2:8" x14ac:dyDescent="0.25">
      <c r="B12" s="192">
        <v>2161</v>
      </c>
      <c r="C12" s="42" t="s">
        <v>358</v>
      </c>
      <c r="D12" s="43">
        <v>0</v>
      </c>
      <c r="E12" s="47"/>
      <c r="F12" s="47"/>
      <c r="G12" s="36"/>
      <c r="H12" s="36"/>
    </row>
    <row r="13" spans="2:8" x14ac:dyDescent="0.25">
      <c r="B13" s="192">
        <v>2162</v>
      </c>
      <c r="C13" s="42" t="s">
        <v>359</v>
      </c>
      <c r="D13" s="43">
        <v>0</v>
      </c>
      <c r="E13" s="47"/>
      <c r="F13" s="47"/>
      <c r="G13" s="36"/>
      <c r="H13" s="36"/>
    </row>
    <row r="14" spans="2:8" x14ac:dyDescent="0.25">
      <c r="B14" s="192">
        <v>2163</v>
      </c>
      <c r="C14" s="42" t="s">
        <v>360</v>
      </c>
      <c r="D14" s="43">
        <v>0</v>
      </c>
      <c r="E14" s="47"/>
      <c r="F14" s="47"/>
      <c r="G14" s="36"/>
      <c r="H14" s="36"/>
    </row>
    <row r="15" spans="2:8" x14ac:dyDescent="0.25">
      <c r="B15" s="192">
        <v>2164</v>
      </c>
      <c r="C15" s="42" t="s">
        <v>361</v>
      </c>
      <c r="D15" s="43">
        <v>0</v>
      </c>
      <c r="E15" s="47"/>
      <c r="F15" s="47"/>
      <c r="G15" s="36"/>
      <c r="H15" s="36"/>
    </row>
    <row r="16" spans="2:8" x14ac:dyDescent="0.25">
      <c r="B16" s="192">
        <v>2165</v>
      </c>
      <c r="C16" s="42" t="s">
        <v>362</v>
      </c>
      <c r="D16" s="43">
        <v>0</v>
      </c>
      <c r="E16" s="47"/>
      <c r="F16" s="47"/>
      <c r="G16" s="36"/>
      <c r="H16" s="36"/>
    </row>
    <row r="17" spans="2:8" x14ac:dyDescent="0.25">
      <c r="B17" s="192">
        <v>2166</v>
      </c>
      <c r="C17" s="42" t="s">
        <v>363</v>
      </c>
      <c r="D17" s="43">
        <v>0</v>
      </c>
      <c r="E17" s="47"/>
      <c r="F17" s="47"/>
      <c r="G17" s="36"/>
      <c r="H17" s="36"/>
    </row>
    <row r="18" spans="2:8" ht="24" x14ac:dyDescent="0.25">
      <c r="B18" s="193">
        <v>2250</v>
      </c>
      <c r="C18" s="101" t="s">
        <v>364</v>
      </c>
      <c r="D18" s="55">
        <v>0</v>
      </c>
      <c r="E18" s="47"/>
      <c r="F18" s="47"/>
      <c r="G18" s="36"/>
      <c r="H18" s="36"/>
    </row>
    <row r="19" spans="2:8" x14ac:dyDescent="0.25">
      <c r="B19" s="192">
        <v>2251</v>
      </c>
      <c r="C19" s="42" t="s">
        <v>365</v>
      </c>
      <c r="D19" s="43">
        <v>0</v>
      </c>
      <c r="E19" s="47"/>
      <c r="F19" s="47"/>
      <c r="G19" s="36"/>
      <c r="H19" s="36"/>
    </row>
    <row r="20" spans="2:8" x14ac:dyDescent="0.25">
      <c r="B20" s="192">
        <v>2252</v>
      </c>
      <c r="C20" s="42" t="s">
        <v>366</v>
      </c>
      <c r="D20" s="43">
        <v>0</v>
      </c>
      <c r="E20" s="47"/>
      <c r="F20" s="47"/>
      <c r="G20" s="36"/>
      <c r="H20" s="36"/>
    </row>
    <row r="21" spans="2:8" x14ac:dyDescent="0.25">
      <c r="B21" s="192">
        <v>2253</v>
      </c>
      <c r="C21" s="42" t="s">
        <v>367</v>
      </c>
      <c r="D21" s="43">
        <v>0</v>
      </c>
      <c r="E21" s="47"/>
      <c r="F21" s="47"/>
      <c r="G21" s="36"/>
      <c r="H21" s="36"/>
    </row>
    <row r="22" spans="2:8" x14ac:dyDescent="0.25">
      <c r="B22" s="192">
        <v>2254</v>
      </c>
      <c r="C22" s="42" t="s">
        <v>368</v>
      </c>
      <c r="D22" s="43">
        <v>0</v>
      </c>
      <c r="E22" s="47"/>
      <c r="F22" s="47"/>
      <c r="G22" s="36"/>
      <c r="H22" s="36"/>
    </row>
    <row r="23" spans="2:8" x14ac:dyDescent="0.25">
      <c r="B23" s="192">
        <v>2255</v>
      </c>
      <c r="C23" s="42" t="s">
        <v>369</v>
      </c>
      <c r="D23" s="43">
        <v>0</v>
      </c>
      <c r="E23" s="47"/>
      <c r="F23" s="47"/>
      <c r="G23" s="36"/>
      <c r="H23" s="36"/>
    </row>
    <row r="24" spans="2:8" x14ac:dyDescent="0.25">
      <c r="B24" s="194">
        <v>2256</v>
      </c>
      <c r="C24" s="195" t="s">
        <v>370</v>
      </c>
      <c r="D24" s="196">
        <v>0</v>
      </c>
      <c r="E24" s="47"/>
      <c r="F24" s="47"/>
      <c r="G24" s="36"/>
      <c r="H24" s="36"/>
    </row>
    <row r="25" spans="2:8" x14ac:dyDescent="0.25">
      <c r="B25" s="36"/>
      <c r="C25" s="37"/>
      <c r="D25" s="43"/>
      <c r="E25" s="47"/>
      <c r="F25" s="47"/>
      <c r="G25" s="36"/>
      <c r="H25" s="36"/>
    </row>
    <row r="26" spans="2:8" x14ac:dyDescent="0.25">
      <c r="B26" s="36"/>
      <c r="C26" s="37"/>
      <c r="D26" s="43"/>
      <c r="E26" s="47"/>
      <c r="F26" s="47"/>
      <c r="G26" s="36"/>
      <c r="H26" s="36"/>
    </row>
    <row r="27" spans="2:8" x14ac:dyDescent="0.25">
      <c r="B27" s="36"/>
      <c r="C27" s="37"/>
      <c r="D27" s="43"/>
      <c r="E27" s="47"/>
      <c r="F27" s="47"/>
      <c r="G27" s="36"/>
      <c r="H27" s="36"/>
    </row>
    <row r="28" spans="2:8" x14ac:dyDescent="0.25">
      <c r="B28" s="36"/>
      <c r="C28" s="37"/>
      <c r="D28" s="43"/>
      <c r="E28" s="47"/>
      <c r="F28" s="47"/>
      <c r="G28" s="36"/>
      <c r="H28" s="36"/>
    </row>
    <row r="29" spans="2:8" x14ac:dyDescent="0.25">
      <c r="B29" s="36"/>
      <c r="C29" s="37"/>
      <c r="D29" s="43"/>
      <c r="E29" s="47"/>
      <c r="F29" s="47"/>
      <c r="G29" s="36"/>
      <c r="H29" s="36"/>
    </row>
    <row r="30" spans="2:8" x14ac:dyDescent="0.25">
      <c r="B30" s="36"/>
      <c r="C30" s="48" t="s">
        <v>6</v>
      </c>
      <c r="D30" s="43">
        <f>SUM(D10:D29)</f>
        <v>0</v>
      </c>
      <c r="E30" s="47"/>
      <c r="F30" s="47"/>
      <c r="G30" s="36"/>
      <c r="H30" s="36"/>
    </row>
    <row r="31" spans="2:8" x14ac:dyDescent="0.25">
      <c r="B31" s="87"/>
      <c r="C31" s="87"/>
      <c r="D31" s="87"/>
      <c r="E31" s="87"/>
      <c r="H31" s="1"/>
    </row>
    <row r="32" spans="2:8" ht="15.75" x14ac:dyDescent="0.25">
      <c r="B32" s="1"/>
      <c r="C32" s="160" t="s">
        <v>246</v>
      </c>
      <c r="D32" s="7"/>
      <c r="E32" s="10"/>
      <c r="F32" s="10"/>
      <c r="G32" s="1"/>
      <c r="H32" s="1"/>
    </row>
    <row r="33" spans="2:8" x14ac:dyDescent="0.25">
      <c r="B33" s="1"/>
      <c r="C33" s="9"/>
      <c r="D33" s="7"/>
      <c r="E33" s="10"/>
      <c r="F33" s="10"/>
      <c r="G33" s="1"/>
      <c r="H33" s="1"/>
    </row>
  </sheetData>
  <protectedRanges>
    <protectedRange sqref="D8:E8 C10:E10 E11:E24 D32:E32 C25:E30 C33:E33" name="Rango1_1"/>
    <protectedRange sqref="G10" name="Rango1_1_1"/>
    <protectedRange sqref="C32" name="Rango1_1_2"/>
    <protectedRange sqref="C11:D24" name="Rango1_1_2_1"/>
  </protectedRanges>
  <mergeCells count="10">
    <mergeCell ref="B3:H3"/>
    <mergeCell ref="B4:H4"/>
    <mergeCell ref="B5:H5"/>
    <mergeCell ref="B6:H6"/>
    <mergeCell ref="G9:H9"/>
    <mergeCell ref="B9:B10"/>
    <mergeCell ref="C9:C10"/>
    <mergeCell ref="D9:D10"/>
    <mergeCell ref="E9:E10"/>
    <mergeCell ref="F9:F10"/>
  </mergeCells>
  <pageMargins left="0.17" right="0.17" top="0.17" bottom="0.17" header="0.17" footer="0.17"/>
  <pageSetup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workbookViewId="0">
      <selection activeCell="D19" sqref="D19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1"/>
      <c r="B1" s="1"/>
      <c r="C1" s="1"/>
      <c r="D1" s="1"/>
      <c r="E1" s="1"/>
      <c r="F1" s="3" t="s">
        <v>65</v>
      </c>
    </row>
    <row r="2" spans="1:6" x14ac:dyDescent="0.25">
      <c r="A2" s="226" t="s">
        <v>149</v>
      </c>
      <c r="B2" s="226"/>
      <c r="C2" s="226"/>
      <c r="D2" s="226"/>
      <c r="E2" s="226"/>
      <c r="F2" s="226"/>
    </row>
    <row r="3" spans="1:6" ht="15.75" customHeight="1" x14ac:dyDescent="0.25">
      <c r="A3" s="226" t="s">
        <v>9</v>
      </c>
      <c r="B3" s="226"/>
      <c r="C3" s="226"/>
      <c r="D3" s="226"/>
      <c r="E3" s="226"/>
      <c r="F3" s="226"/>
    </row>
    <row r="4" spans="1:6" x14ac:dyDescent="0.25">
      <c r="A4" s="226" t="s">
        <v>10</v>
      </c>
      <c r="B4" s="226"/>
      <c r="C4" s="226"/>
      <c r="D4" s="226"/>
      <c r="E4" s="226"/>
      <c r="F4" s="226"/>
    </row>
    <row r="5" spans="1:6" x14ac:dyDescent="0.25">
      <c r="A5" s="227" t="s">
        <v>58</v>
      </c>
      <c r="B5" s="227"/>
      <c r="C5" s="227"/>
      <c r="D5" s="227"/>
      <c r="E5" s="227"/>
      <c r="F5" s="227"/>
    </row>
    <row r="6" spans="1:6" x14ac:dyDescent="0.25">
      <c r="A6" s="228" t="s">
        <v>64</v>
      </c>
      <c r="B6" s="228"/>
      <c r="C6" s="61"/>
      <c r="D6" s="45"/>
      <c r="E6" s="45"/>
      <c r="F6" s="45"/>
    </row>
    <row r="7" spans="1:6" ht="21.75" customHeight="1" thickBot="1" x14ac:dyDescent="0.3">
      <c r="A7" s="76" t="s">
        <v>13</v>
      </c>
      <c r="B7" s="77" t="s">
        <v>14</v>
      </c>
      <c r="C7" s="78" t="s">
        <v>15</v>
      </c>
      <c r="D7" s="78" t="s">
        <v>16</v>
      </c>
      <c r="E7" s="78" t="s">
        <v>60</v>
      </c>
      <c r="F7" s="78" t="s">
        <v>30</v>
      </c>
    </row>
    <row r="8" spans="1:6" x14ac:dyDescent="0.25">
      <c r="A8" s="161">
        <v>2150</v>
      </c>
      <c r="B8" s="164" t="s">
        <v>248</v>
      </c>
      <c r="C8" s="47"/>
      <c r="D8" s="165">
        <f>SUM(D9:D11)</f>
        <v>0</v>
      </c>
      <c r="E8" s="47"/>
      <c r="F8" s="47"/>
    </row>
    <row r="9" spans="1:6" x14ac:dyDescent="0.25">
      <c r="A9" s="162">
        <v>2151</v>
      </c>
      <c r="B9" s="42" t="s">
        <v>249</v>
      </c>
      <c r="C9" s="47"/>
      <c r="D9" s="43">
        <v>0</v>
      </c>
      <c r="E9" s="47"/>
      <c r="F9" s="47"/>
    </row>
    <row r="10" spans="1:6" x14ac:dyDescent="0.25">
      <c r="A10" s="162">
        <v>2152</v>
      </c>
      <c r="B10" s="42" t="s">
        <v>250</v>
      </c>
      <c r="C10" s="47"/>
      <c r="D10" s="43">
        <v>0</v>
      </c>
      <c r="E10" s="47"/>
      <c r="F10" s="47"/>
    </row>
    <row r="11" spans="1:6" x14ac:dyDescent="0.25">
      <c r="A11" s="162">
        <v>2159</v>
      </c>
      <c r="B11" s="42" t="s">
        <v>251</v>
      </c>
      <c r="C11" s="47"/>
      <c r="D11" s="43">
        <v>0</v>
      </c>
      <c r="E11" s="47"/>
      <c r="F11" s="47"/>
    </row>
    <row r="12" spans="1:6" x14ac:dyDescent="0.25">
      <c r="A12" s="163">
        <v>2190</v>
      </c>
      <c r="B12" s="101" t="s">
        <v>252</v>
      </c>
      <c r="C12" s="47"/>
      <c r="D12" s="55">
        <f>SUM(D13:D15)</f>
        <v>0</v>
      </c>
      <c r="E12" s="47"/>
      <c r="F12" s="47"/>
    </row>
    <row r="13" spans="1:6" x14ac:dyDescent="0.25">
      <c r="A13" s="162">
        <v>2191</v>
      </c>
      <c r="B13" s="42" t="s">
        <v>253</v>
      </c>
      <c r="C13" s="47"/>
      <c r="D13" s="43">
        <v>0</v>
      </c>
      <c r="E13" s="47"/>
      <c r="F13" s="47"/>
    </row>
    <row r="14" spans="1:6" x14ac:dyDescent="0.25">
      <c r="A14" s="162">
        <v>2192</v>
      </c>
      <c r="B14" s="42" t="s">
        <v>254</v>
      </c>
      <c r="C14" s="47"/>
      <c r="D14" s="43">
        <v>0</v>
      </c>
      <c r="E14" s="47"/>
      <c r="F14" s="47"/>
    </row>
    <row r="15" spans="1:6" x14ac:dyDescent="0.25">
      <c r="A15" s="162">
        <v>2199</v>
      </c>
      <c r="B15" s="42" t="s">
        <v>255</v>
      </c>
      <c r="C15" s="47"/>
      <c r="D15" s="43">
        <v>0</v>
      </c>
      <c r="E15" s="47"/>
      <c r="F15" s="47"/>
    </row>
    <row r="16" spans="1:6" x14ac:dyDescent="0.25">
      <c r="A16" s="163">
        <v>2240</v>
      </c>
      <c r="B16" s="101" t="s">
        <v>256</v>
      </c>
      <c r="C16" s="47"/>
      <c r="D16" s="55">
        <f>+D17</f>
        <v>22254916.280000001</v>
      </c>
      <c r="E16" s="47"/>
      <c r="F16" s="47"/>
    </row>
    <row r="17" spans="1:7" x14ac:dyDescent="0.25">
      <c r="A17" s="162">
        <v>2249</v>
      </c>
      <c r="B17" s="37" t="s">
        <v>257</v>
      </c>
      <c r="C17" s="47"/>
      <c r="D17" s="43">
        <f>+D18</f>
        <v>22254916.280000001</v>
      </c>
      <c r="E17" s="47"/>
      <c r="F17" s="47"/>
    </row>
    <row r="18" spans="1:7" x14ac:dyDescent="0.25">
      <c r="A18" s="162" t="s">
        <v>247</v>
      </c>
      <c r="B18" s="37" t="s">
        <v>258</v>
      </c>
      <c r="C18" s="149" t="s">
        <v>259</v>
      </c>
      <c r="D18" s="43">
        <v>22254916.280000001</v>
      </c>
      <c r="E18" s="149" t="s">
        <v>260</v>
      </c>
      <c r="F18" s="166" t="s">
        <v>261</v>
      </c>
    </row>
    <row r="19" spans="1:7" x14ac:dyDescent="0.25">
      <c r="A19" s="36"/>
      <c r="B19" s="37"/>
      <c r="C19" s="47"/>
      <c r="D19" s="43"/>
      <c r="E19" s="47"/>
      <c r="F19" s="47"/>
    </row>
    <row r="20" spans="1:7" x14ac:dyDescent="0.25">
      <c r="A20" s="36"/>
      <c r="B20" s="37"/>
      <c r="C20" s="47"/>
      <c r="D20" s="43"/>
      <c r="E20" s="47"/>
      <c r="F20" s="47"/>
    </row>
    <row r="21" spans="1:7" x14ac:dyDescent="0.25">
      <c r="A21" s="36"/>
      <c r="B21" s="37"/>
      <c r="C21" s="47"/>
      <c r="D21" s="43"/>
      <c r="E21" s="47"/>
      <c r="F21" s="47"/>
    </row>
    <row r="22" spans="1:7" x14ac:dyDescent="0.25">
      <c r="A22" s="36"/>
      <c r="B22" s="37"/>
      <c r="C22" s="47"/>
      <c r="D22" s="43"/>
      <c r="E22" s="47"/>
      <c r="F22" s="47"/>
    </row>
    <row r="23" spans="1:7" x14ac:dyDescent="0.25">
      <c r="A23" s="36"/>
      <c r="B23" s="48" t="s">
        <v>6</v>
      </c>
      <c r="C23" s="47"/>
      <c r="D23" s="55">
        <f>SUM(D8+D12+D16)</f>
        <v>22254916.280000001</v>
      </c>
      <c r="E23" s="47"/>
      <c r="F23" s="47"/>
    </row>
    <row r="24" spans="1:7" x14ac:dyDescent="0.25">
      <c r="A24" s="87"/>
      <c r="B24" s="87"/>
      <c r="C24" s="87"/>
      <c r="D24" s="87"/>
      <c r="G24" s="1"/>
    </row>
    <row r="25" spans="1:7" x14ac:dyDescent="0.25">
      <c r="A25" s="1"/>
      <c r="B25" s="9"/>
      <c r="C25" s="9"/>
      <c r="D25" s="7"/>
      <c r="E25" s="10"/>
      <c r="F25" s="10"/>
    </row>
  </sheetData>
  <protectedRanges>
    <protectedRange sqref="B19:E23 E8:E17 C8:C17 B25:E25" name="Rango1_1"/>
    <protectedRange sqref="B16:B18" name="Rango1_1_1"/>
    <protectedRange sqref="B8:B15" name="Rango1_1_1_1"/>
    <protectedRange sqref="C18" name="Rango1_1_2"/>
    <protectedRange sqref="D16:D18" name="Rango1_1_3"/>
    <protectedRange sqref="D8:D15" name="Rango1_1_1_2"/>
    <protectedRange sqref="E18" name="Rango1_1_4"/>
  </protectedRanges>
  <mergeCells count="5">
    <mergeCell ref="A2:F2"/>
    <mergeCell ref="A3:F3"/>
    <mergeCell ref="A4:F4"/>
    <mergeCell ref="A5:F5"/>
    <mergeCell ref="A6:B6"/>
  </mergeCells>
  <printOptions horizontalCentered="1"/>
  <pageMargins left="0.15748031496062992" right="0.15748031496062992" top="0.35433070866141736" bottom="0.35433070866141736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LIC MAX ANDREY A</cp:lastModifiedBy>
  <cp:lastPrinted>2023-01-17T19:00:50Z</cp:lastPrinted>
  <dcterms:created xsi:type="dcterms:W3CDTF">2018-10-31T19:27:45Z</dcterms:created>
  <dcterms:modified xsi:type="dcterms:W3CDTF">2023-01-20T14:48:27Z</dcterms:modified>
</cp:coreProperties>
</file>