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e934d9ce563f01a4/Documentos2/2023/SEVAC/1er Trimestre/"/>
    </mc:Choice>
  </mc:AlternateContent>
  <xr:revisionPtr revIDLastSave="0" documentId="8_{D3BE713F-5652-4789-8D63-5197AC2AE4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K_GRO_DIFGRO_04_19 (22)" sheetId="5" r:id="rId1"/>
  </sheets>
  <definedNames>
    <definedName name="_xlnm.Print_Titles" localSheetId="0">'PK_GRO_DIFGRO_04_19 (22)'!$1:$3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9" i="5" l="1"/>
  <c r="O14" i="5"/>
  <c r="O102" i="5"/>
  <c r="O101" i="5"/>
  <c r="O100" i="5"/>
  <c r="O99" i="5"/>
  <c r="O98" i="5"/>
  <c r="O94" i="5"/>
  <c r="O93" i="5"/>
  <c r="O92" i="5"/>
  <c r="O91" i="5"/>
  <c r="O90" i="5"/>
  <c r="O88" i="5"/>
  <c r="O87" i="5"/>
  <c r="O86" i="5"/>
  <c r="O85" i="5"/>
  <c r="O82" i="5"/>
  <c r="O81" i="5"/>
  <c r="O80" i="5"/>
  <c r="O79" i="5"/>
  <c r="O76" i="5"/>
  <c r="O75" i="5"/>
  <c r="O74" i="5"/>
  <c r="O73" i="5"/>
  <c r="O70" i="5"/>
  <c r="O69" i="5"/>
  <c r="O68" i="5"/>
  <c r="O67" i="5"/>
  <c r="O66" i="5"/>
  <c r="O65" i="5"/>
  <c r="O64" i="5"/>
  <c r="O63" i="5"/>
  <c r="O60" i="5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O45" i="5"/>
  <c r="O44" i="5"/>
  <c r="O43" i="5"/>
  <c r="O40" i="5"/>
  <c r="O39" i="5"/>
  <c r="O38" i="5"/>
  <c r="O37" i="5"/>
  <c r="O36" i="5"/>
  <c r="O35" i="5"/>
  <c r="O34" i="5"/>
  <c r="O33" i="5"/>
  <c r="O32" i="5"/>
  <c r="O27" i="5"/>
  <c r="O21" i="5"/>
  <c r="O19" i="5"/>
  <c r="O17" i="5"/>
  <c r="O15" i="5"/>
  <c r="N102" i="5"/>
  <c r="M102" i="5"/>
  <c r="N101" i="5"/>
  <c r="M101" i="5"/>
  <c r="N100" i="5"/>
  <c r="M100" i="5"/>
  <c r="N99" i="5"/>
  <c r="M99" i="5"/>
  <c r="N98" i="5"/>
  <c r="M98" i="5"/>
  <c r="N94" i="5"/>
  <c r="M94" i="5"/>
  <c r="N93" i="5"/>
  <c r="M93" i="5"/>
  <c r="N92" i="5"/>
  <c r="M92" i="5"/>
  <c r="N91" i="5"/>
  <c r="M91" i="5"/>
  <c r="N90" i="5"/>
  <c r="M90" i="5"/>
  <c r="N88" i="5"/>
  <c r="M88" i="5"/>
  <c r="N87" i="5"/>
  <c r="M87" i="5"/>
  <c r="N86" i="5"/>
  <c r="M86" i="5"/>
  <c r="N85" i="5"/>
  <c r="M85" i="5"/>
  <c r="N82" i="5"/>
  <c r="M82" i="5"/>
  <c r="N81" i="5"/>
  <c r="M81" i="5"/>
  <c r="N80" i="5"/>
  <c r="M80" i="5"/>
  <c r="N79" i="5"/>
  <c r="M79" i="5"/>
  <c r="N76" i="5"/>
  <c r="M76" i="5"/>
  <c r="N75" i="5"/>
  <c r="M75" i="5"/>
  <c r="N74" i="5"/>
  <c r="M74" i="5"/>
  <c r="N73" i="5"/>
  <c r="M73" i="5"/>
  <c r="N70" i="5"/>
  <c r="M70" i="5"/>
  <c r="N69" i="5"/>
  <c r="M69" i="5"/>
  <c r="N68" i="5"/>
  <c r="M68" i="5"/>
  <c r="N67" i="5"/>
  <c r="M67" i="5"/>
  <c r="N66" i="5"/>
  <c r="M66" i="5"/>
  <c r="N65" i="5"/>
  <c r="M65" i="5"/>
  <c r="N64" i="5"/>
  <c r="M64" i="5"/>
  <c r="N63" i="5"/>
  <c r="M63" i="5"/>
  <c r="N60" i="5"/>
  <c r="M60" i="5"/>
  <c r="N59" i="5"/>
  <c r="M59" i="5"/>
  <c r="N58" i="5"/>
  <c r="M58" i="5"/>
  <c r="N57" i="5"/>
  <c r="M57" i="5"/>
  <c r="N56" i="5"/>
  <c r="M56" i="5"/>
  <c r="N55" i="5"/>
  <c r="M55" i="5"/>
  <c r="N54" i="5"/>
  <c r="M54" i="5"/>
  <c r="N53" i="5"/>
  <c r="M53" i="5"/>
  <c r="N52" i="5"/>
  <c r="M52" i="5"/>
  <c r="N51" i="5"/>
  <c r="M51" i="5"/>
  <c r="N50" i="5"/>
  <c r="M50" i="5"/>
  <c r="N49" i="5"/>
  <c r="M49" i="5"/>
  <c r="N48" i="5"/>
  <c r="M48" i="5"/>
  <c r="N47" i="5"/>
  <c r="M47" i="5"/>
  <c r="N46" i="5"/>
  <c r="M46" i="5"/>
  <c r="N45" i="5"/>
  <c r="M45" i="5"/>
  <c r="N44" i="5"/>
  <c r="M44" i="5"/>
  <c r="N43" i="5"/>
  <c r="M43" i="5"/>
  <c r="N40" i="5"/>
  <c r="M40" i="5"/>
  <c r="N39" i="5"/>
  <c r="M39" i="5"/>
  <c r="N38" i="5"/>
  <c r="M38" i="5"/>
  <c r="N37" i="5"/>
  <c r="M37" i="5"/>
  <c r="N36" i="5"/>
  <c r="M36" i="5"/>
  <c r="N35" i="5"/>
  <c r="M35" i="5"/>
  <c r="N34" i="5"/>
  <c r="M34" i="5"/>
  <c r="N33" i="5"/>
  <c r="M33" i="5"/>
  <c r="N32" i="5"/>
  <c r="M32" i="5"/>
  <c r="N27" i="5"/>
  <c r="M27" i="5"/>
  <c r="O26" i="5"/>
  <c r="N26" i="5"/>
  <c r="M26" i="5"/>
  <c r="O25" i="5"/>
  <c r="N25" i="5"/>
  <c r="M25" i="5"/>
  <c r="O24" i="5"/>
  <c r="N24" i="5"/>
  <c r="M24" i="5"/>
  <c r="N21" i="5"/>
  <c r="M21" i="5"/>
  <c r="O20" i="5"/>
  <c r="N20" i="5"/>
  <c r="M20" i="5"/>
  <c r="N19" i="5"/>
  <c r="M19" i="5"/>
  <c r="O18" i="5"/>
  <c r="N18" i="5"/>
  <c r="M18" i="5"/>
  <c r="N17" i="5"/>
  <c r="M17" i="5"/>
  <c r="O16" i="5"/>
  <c r="N16" i="5"/>
  <c r="M16" i="5"/>
  <c r="N15" i="5"/>
  <c r="M15" i="5"/>
  <c r="N14" i="5"/>
  <c r="M14" i="5"/>
  <c r="O13" i="5"/>
  <c r="N13" i="5"/>
  <c r="M13" i="5"/>
  <c r="O12" i="5"/>
  <c r="N12" i="5"/>
  <c r="M12" i="5"/>
  <c r="O11" i="5"/>
  <c r="N11" i="5"/>
  <c r="M11" i="5"/>
  <c r="O10" i="5"/>
  <c r="N10" i="5"/>
  <c r="M10" i="5"/>
  <c r="L14" i="5"/>
  <c r="L94" i="5"/>
  <c r="L93" i="5"/>
  <c r="L102" i="5"/>
  <c r="L88" i="5"/>
  <c r="L82" i="5"/>
  <c r="L76" i="5"/>
  <c r="L70" i="5"/>
  <c r="L66" i="5"/>
  <c r="L60" i="5"/>
  <c r="L59" i="5"/>
  <c r="L58" i="5"/>
  <c r="L57" i="5"/>
  <c r="L56" i="5"/>
  <c r="L55" i="5"/>
  <c r="L54" i="5"/>
  <c r="L53" i="5"/>
  <c r="L52" i="5"/>
  <c r="L51" i="5"/>
  <c r="L50" i="5"/>
  <c r="L49" i="5"/>
  <c r="L47" i="5"/>
  <c r="L46" i="5"/>
  <c r="L40" i="5"/>
  <c r="L39" i="5"/>
  <c r="L38" i="5"/>
  <c r="L37" i="5"/>
  <c r="L36" i="5"/>
  <c r="L35" i="5"/>
  <c r="L27" i="5"/>
  <c r="L21" i="5"/>
  <c r="L19" i="5"/>
  <c r="L17" i="5"/>
  <c r="L15" i="5"/>
  <c r="K97" i="5"/>
  <c r="O97" i="5" s="1"/>
  <c r="K84" i="5"/>
  <c r="O84" i="5" s="1"/>
  <c r="K78" i="5"/>
  <c r="O78" i="5" s="1"/>
  <c r="K72" i="5"/>
  <c r="O72" i="5" s="1"/>
  <c r="K62" i="5"/>
  <c r="O62" i="5" s="1"/>
  <c r="K42" i="5"/>
  <c r="O42" i="5" s="1"/>
  <c r="K31" i="5"/>
  <c r="O31" i="5" s="1"/>
  <c r="K23" i="5"/>
  <c r="O23" i="5" s="1"/>
  <c r="K9" i="5"/>
  <c r="O9" i="5" s="1"/>
  <c r="J97" i="5"/>
  <c r="J84" i="5"/>
  <c r="J78" i="5"/>
  <c r="J72" i="5"/>
  <c r="J62" i="5"/>
  <c r="J42" i="5"/>
  <c r="J31" i="5"/>
  <c r="J23" i="5"/>
  <c r="J9" i="5"/>
  <c r="H72" i="5"/>
  <c r="H62" i="5"/>
  <c r="H42" i="5"/>
  <c r="H23" i="5"/>
  <c r="H9" i="5"/>
  <c r="H31" i="5"/>
  <c r="H78" i="5"/>
  <c r="H84" i="5"/>
  <c r="H97" i="5"/>
  <c r="G97" i="5"/>
  <c r="N97" i="5" s="1"/>
  <c r="F97" i="5"/>
  <c r="M97" i="5" s="1"/>
  <c r="G89" i="5"/>
  <c r="N89" i="5" s="1"/>
  <c r="F89" i="5"/>
  <c r="M89" i="5" s="1"/>
  <c r="G84" i="5"/>
  <c r="F84" i="5"/>
  <c r="M84" i="5" s="1"/>
  <c r="G78" i="5"/>
  <c r="N78" i="5" s="1"/>
  <c r="F78" i="5"/>
  <c r="M78" i="5" s="1"/>
  <c r="G72" i="5"/>
  <c r="N72" i="5" s="1"/>
  <c r="F72" i="5"/>
  <c r="M72" i="5" s="1"/>
  <c r="G62" i="5"/>
  <c r="N62" i="5" s="1"/>
  <c r="F62" i="5"/>
  <c r="M62" i="5" s="1"/>
  <c r="G42" i="5"/>
  <c r="N42" i="5" s="1"/>
  <c r="F42" i="5"/>
  <c r="M42" i="5" s="1"/>
  <c r="G31" i="5"/>
  <c r="N31" i="5" s="1"/>
  <c r="F31" i="5"/>
  <c r="M31" i="5" s="1"/>
  <c r="G23" i="5"/>
  <c r="F23" i="5"/>
  <c r="M23" i="5" s="1"/>
  <c r="G9" i="5"/>
  <c r="N9" i="5" s="1"/>
  <c r="F9" i="5"/>
  <c r="M9" i="5" s="1"/>
  <c r="I104" i="5"/>
  <c r="E89" i="5"/>
  <c r="E84" i="5"/>
  <c r="E78" i="5"/>
  <c r="E72" i="5"/>
  <c r="E62" i="5"/>
  <c r="E42" i="5"/>
  <c r="E31" i="5"/>
  <c r="E23" i="5"/>
  <c r="E9" i="5"/>
  <c r="E97" i="5"/>
  <c r="L84" i="5" l="1"/>
  <c r="L23" i="5"/>
  <c r="N84" i="5"/>
  <c r="N23" i="5"/>
  <c r="E7" i="5"/>
  <c r="L62" i="5"/>
  <c r="L72" i="5"/>
  <c r="H7" i="5"/>
  <c r="H29" i="5"/>
  <c r="E29" i="5"/>
  <c r="L42" i="5"/>
  <c r="L9" i="5"/>
  <c r="L97" i="5"/>
  <c r="L89" i="5"/>
  <c r="L78" i="5"/>
  <c r="G29" i="5"/>
  <c r="L31" i="5"/>
  <c r="K29" i="5"/>
  <c r="O29" i="5" s="1"/>
  <c r="J29" i="5"/>
  <c r="K7" i="5"/>
  <c r="O7" i="5" s="1"/>
  <c r="J7" i="5"/>
  <c r="F29" i="5"/>
  <c r="M29" i="5" s="1"/>
  <c r="F7" i="5"/>
  <c r="G7" i="5"/>
  <c r="N7" i="5" s="1"/>
  <c r="E5" i="5" l="1"/>
  <c r="E104" i="5" s="1"/>
  <c r="L29" i="5"/>
  <c r="N29" i="5"/>
  <c r="H5" i="5"/>
  <c r="H104" i="5" s="1"/>
  <c r="L7" i="5"/>
  <c r="M7" i="5"/>
  <c r="K5" i="5"/>
  <c r="O5" i="5" s="1"/>
  <c r="J5" i="5"/>
  <c r="J104" i="5" s="1"/>
  <c r="G5" i="5"/>
  <c r="F5" i="5"/>
  <c r="N5" i="5" l="1"/>
  <c r="F104" i="5"/>
  <c r="M104" i="5" s="1"/>
  <c r="M5" i="5"/>
  <c r="G104" i="5"/>
  <c r="K104" i="5"/>
  <c r="O104" i="5" s="1"/>
  <c r="L5" i="5"/>
  <c r="L104" i="5" l="1"/>
  <c r="N104" i="5"/>
</calcChain>
</file>

<file path=xl/sharedStrings.xml><?xml version="1.0" encoding="utf-8"?>
<sst xmlns="http://schemas.openxmlformats.org/spreadsheetml/2006/main" count="171" uniqueCount="124">
  <si>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</si>
  <si>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</si>
  <si>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</si>
  <si>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</si>
  <si>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</si>
  <si>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</si>
  <si>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</si>
  <si>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UR</t>
  </si>
  <si>
    <t>Aprobado</t>
  </si>
  <si>
    <t>Modificado</t>
  </si>
  <si>
    <t>Devengado</t>
  </si>
  <si>
    <t>Programado</t>
  </si>
  <si>
    <t>Alcanzado</t>
  </si>
  <si>
    <t>Devengado/ Aprobado</t>
  </si>
  <si>
    <t>Devengado/ Modificado</t>
  </si>
  <si>
    <t>Alcanzado/ Programado</t>
  </si>
  <si>
    <t>Alcanzado/ Modificado</t>
  </si>
  <si>
    <t>_____________________________</t>
  </si>
  <si>
    <t>Total Ramo 33</t>
  </si>
  <si>
    <t>Elaborado por:</t>
  </si>
  <si>
    <t>Revisado por:</t>
  </si>
  <si>
    <t>Aprobado por:</t>
  </si>
  <si>
    <t>Autorizado por:</t>
  </si>
  <si>
    <t>Director de Planeación</t>
  </si>
  <si>
    <t>Director General del DIF Guerrero</t>
  </si>
  <si>
    <t>Titular del Organo Interno de Control</t>
  </si>
  <si>
    <t>C. José Antonio Ledesma Rivas</t>
  </si>
  <si>
    <t>C. Diana Ríos Mondragón</t>
  </si>
  <si>
    <t>Unidad de Medida</t>
  </si>
  <si>
    <t>Direccion de Asistencia Alimentaria y Desarrollo Comunitario</t>
  </si>
  <si>
    <t>Subdireccion de Asistencia Alimentaria</t>
  </si>
  <si>
    <t>Programa de Alimentación Escolar Modalidad Caliente.</t>
  </si>
  <si>
    <t>Programa de Alimentación Escolar Modalidad Frio.</t>
  </si>
  <si>
    <t>Programa de Atencion Alimentaria a Grupos Prioritarios (Dotacion A)</t>
  </si>
  <si>
    <t>Programa de Atención Alimentaria a Personas en Situacion de Emergencia y Desastre (Desamparo).</t>
  </si>
  <si>
    <t>Programa de Atención Alimentria en los Primeros 1000 Dias de Vida (-5 Años).</t>
  </si>
  <si>
    <t>Subdireccion de Desarrollo Comunitario</t>
  </si>
  <si>
    <t>Programa de Salud y Bienestar Comunitario.</t>
  </si>
  <si>
    <t>Proyecto para Paquetes de Insumo y Enseres Agricolas para la Produccion Primaria.</t>
  </si>
  <si>
    <t>Proyecto para Paquetes de Aves de Doble Propósito.</t>
  </si>
  <si>
    <t>Proyecto para Paquetes de Pie de Cría de Ganado Porcino.</t>
  </si>
  <si>
    <t>Proyecto para Instalación de Huertos Escolares y/o Huertos Familiares.</t>
  </si>
  <si>
    <t>Proyecto de Estufas Ecologicas.</t>
  </si>
  <si>
    <t>Proyecto de Equipamiento e Instalacion de Comedor Escolar-Comunitario.</t>
  </si>
  <si>
    <t>Direccion de Servicios Medicos</t>
  </si>
  <si>
    <t>Proyecto de Adquisicion y Donacion de Sillas de Ruedas.</t>
  </si>
  <si>
    <t>Proyecto de Adquisicion y Donacion de Aparatos Funcionales.</t>
  </si>
  <si>
    <t>Proyecto de Adquisición y donación  de Aparatos Auditivos.</t>
  </si>
  <si>
    <t>Proyecto de Adquisición y Donación de Aparatos Protésico.</t>
  </si>
  <si>
    <t>Proyecto de Jornadas de Implante de Cadera y Rodilla.</t>
  </si>
  <si>
    <t>Proyecto de Apoyo a Pacientes con Insuficiencia Renal.</t>
  </si>
  <si>
    <t>Proyecto de Jornadas de Cirugías de Cataratas.</t>
  </si>
  <si>
    <t>Proyecto de Adquisición y Donación de Implantes Mamarios Post Cancer de Mama.</t>
  </si>
  <si>
    <t>Proyecto de Adquisición y Donación de Lentes para Débiles Visuales.</t>
  </si>
  <si>
    <t>Proyecto de Adquisición y Donación de Placas Dentales para Personas Adultas.</t>
  </si>
  <si>
    <t>Proyecto de Jornadas de Prevención de Cancer.</t>
  </si>
  <si>
    <t>Proyecto de Apoyos Médicos para Grupos Prioritarios.</t>
  </si>
  <si>
    <t>Proyecto de Apoyos en Especie para Grupos Prioritarios.</t>
  </si>
  <si>
    <t>Proyecto de Equipamiento de Centros Asistenciales.</t>
  </si>
  <si>
    <t>Dirección de DIF Municipales</t>
  </si>
  <si>
    <t>Proyecto de Adquisición y Donación de Cobertores "Cobijando Guerrero".</t>
  </si>
  <si>
    <t>Dirección de Asistencia Jurídica</t>
  </si>
  <si>
    <t>Proyecto de Apoyo a Procuradurias de niños, niñas y adolescentes</t>
  </si>
  <si>
    <t>Dirección de Planeación</t>
  </si>
  <si>
    <t>Proyecto de Equipamiento para las Playas Incluyentes.</t>
  </si>
  <si>
    <t>Proyectos de Control y Seguimiento</t>
  </si>
  <si>
    <t>Acciones de Control y Seguimiento para los Programas Alimentarios y Salud y Bienestar Comunitario.</t>
  </si>
  <si>
    <t>Acciones de Control y Seguimiento para el Programa de Atención a Grupos Prioritarios.</t>
  </si>
  <si>
    <t>Servicio</t>
  </si>
  <si>
    <t>Racion</t>
  </si>
  <si>
    <t>Despensa</t>
  </si>
  <si>
    <t>Paquete</t>
  </si>
  <si>
    <t>Aparato</t>
  </si>
  <si>
    <t>Cirugia</t>
  </si>
  <si>
    <t>Apoyo</t>
  </si>
  <si>
    <t>Implante</t>
  </si>
  <si>
    <t>Lentes</t>
  </si>
  <si>
    <t>Protesis</t>
  </si>
  <si>
    <t>Estudio</t>
  </si>
  <si>
    <t>No aplica</t>
  </si>
  <si>
    <t>Ramo XII</t>
  </si>
  <si>
    <t>Fortalecimiento para la Atención de Nna migrantes en Acapulco de Juárez</t>
  </si>
  <si>
    <t>Centro</t>
  </si>
  <si>
    <t>Dirección de Integración y Bienestar Social</t>
  </si>
  <si>
    <t>Contribuir a la seguridad alimentaria de la población escolar, sujeta de asistencia social, mediante la entrega de desayunos calientes o comidas, diseñados con base en los criterios de calidad nutricia, y acompañados de acciones de orientación alimentaria, aseguramiento de la calidad y producción de alimentos.</t>
  </si>
  <si>
    <t>Contribuir a la seguridad alimentaria de la población escolar, sujeta de asistencia social, mediante la entrega de desayunos fríos diseñados con base en los criterios de calidad nutricia, y acompañados de acciones de orientación alimentaria, aseguramiento de calidad y producción de alimentos.</t>
  </si>
  <si>
    <t>Favorecer el acceso y consumo de alimentos nutritivos e inocuos de las personas de atención prioritaria, asistiéndolos preferentemente en espacios alimentarios, a través de la entrega de alimentos con criterios de calidad nutricia, acompañados de acciones de orientación y educación alimentaria, aseguramiento de la calidad, para complementar su dieta en contribución al ejercicio del derecho a la alimentación.</t>
  </si>
  <si>
    <t>Favorecer el acceso de las personas en condición de emergencia o desastre, a alimentos inocuos y nutritivos, a través de apoyos alimentarios temporales, diseñados con base en criterios de calidad nutricia y acompañados de acciones de orientación alimentaria y aseguramiento de la calidad para contribuir a que ejerzan su derecho a la alimentación.</t>
  </si>
  <si>
    <t>Contribuir a un estado nutricional adecuado de los niños en sus primeros 1000 días de vida, a través de la entrega de dotaciones o raciones alimentarias nutritivas, fomento de la educación nutricional, la lactancia materna y prácticas adecuadas de cuidado, higiene y estimulación temprana, para el correcto desarrollo.</t>
  </si>
  <si>
    <t>Establecer procesos de organiozacion y planeacion en los grupos de desarrollo, mediante la participacion activa y organizada generando un analisis reflexivo, encaminado a atender sus necesidades y problemática en un periodo de tiempo.</t>
  </si>
  <si>
    <t>Se equipa a un grupo de personas organizadas con insumos y enseres para realizar sus cultivos y obtengan beneficios monetarios que mejore la calidad de vida de sus familias.</t>
  </si>
  <si>
    <t xml:space="preserve">Entrega de apatatos auditivos a  personas en situación de riesgo o vulnerabilidad que presentan discapacidad auditiva total o parcial. </t>
  </si>
  <si>
    <t xml:space="preserve">Brindar  atención médica a personas que dada su situación económica, no puedan pagar este tipo de cirugía, cumpliendo con los más altos estándares de calidad y calidez, con la finalidad de integrarlos a la sociedad en una manera productiva.
</t>
  </si>
  <si>
    <t>Brindar   atención  médica  a  personas  que  dada  su situación  económica,  no  puedan  pagar  este  tipo  de atención, cumpliendo con los más altos estándares de calidad y calidez.</t>
  </si>
  <si>
    <t>Brindar   atención  médica  a  personas  que  dada  su situación  económica,  no  puedan  pagar  este  tipo  de cirugía, cumpliendo con los más altos estándares de calidad y calidez,  con  la finalidad  de integrarlos  a la sociedad en una manera productiva.</t>
  </si>
  <si>
    <t>Disminuir  las  tasas  de  morbi-mortalidad  por  cáncer de próstata en forma más temprana,  a través  de un abordaje sistemático, detección oportuna y racional, para    la    referencia    oportuna    de    hombres    con alteraciones,  a  los  hospitales  generales,  clínicas  de displasias y centro estatal de cancerología.</t>
  </si>
  <si>
    <t>Contribuir  a  la  prevención  y  detecciones  oportunas de  riesgos  y  problemas  de  salud,  en  relación  a  la agudeza visual.</t>
  </si>
  <si>
    <t>Rehabilitar dentalmente al paciente con los servicios de   segundo   nivel,  para   la  colocación   de  prótesis dentales totales  o parciales,  en personas  de escasos recursos.  incidir en un mejor inicio de la trituración del   bolo   alimenticio,   para   que   la   digestión   sea adecuada.</t>
  </si>
  <si>
    <t>Proporcionar diversos apoyos a personas de extrema pobreza  de  diferentes  localidades  y  municipios  del estado; que acuden a este sistema en busca de ayuda para  su  atención  medica,  medicamentos,  estudios clínicos;   o   que   hayan   sido   afectados   por   algún siniestro; tales como incendio,  inundación y sismos; así mismo en casos de fallecimientos.</t>
  </si>
  <si>
    <t>Apoyar con cobertores a las familias de escasos recursos económicos, de las regiones altas del Estado, que habitan en las zonas mas marginadas, principalmente de la Montaña y Sierra de  Guerrero, con la finalidad de mitigar los esxtragos de las bajas temperaturas.</t>
  </si>
  <si>
    <t>Proporcionar más y mejores lugares de esparcimiento y sociabilización a las personas con discapacidad y sus familias, mediante la asignación de mobiliario anfibio, para el funcionamiento de las playas incluyentes, que permita realizar actividades orientadas a garantizar el derecho a la recreación, al descanso y a la diversión y fortalecer los procesos funcionales de integración social, familiar y comunitaria, promoviendo su desarrollo integral y el ejercicio plenos de sus derechos.</t>
  </si>
  <si>
    <t>Favorecer    el    acceso    y    consumo    de    alimentos nutritivos  e  inocuos  de  la  población  en  condiciones de vulnerabilidad, que asiste a planteles públicos del Sistema Educativo Nacional,  mediante la  entrega de desayunos escolares, diseñados con base en criterios de  calidad  nutricia,  acompañados  de  acciones  de orientación  y  educación  alimentaria,  así  como  de aseguramiento   de   la   calidad,   para   favorecer   un estado de nutrición adecuado.</t>
  </si>
  <si>
    <t>Brindar alojamiento temporal y atención integral a niñas, niños y adolescentes migrantes no acompañados y familias, con la finalidad de garantizar la integridad física y psicológica de los mismos, bajo el principio de separación y el derecho a la unidad familiar.</t>
  </si>
  <si>
    <t>Total General</t>
  </si>
  <si>
    <t>SISTEMA PARA EL DESARROLLO INTEGRAL DE LA FAMILIA 
PROGRAMAS Y PROYECTOS DE INVERSIÓN
DEL 1 DE ENERO AL 31 DE MARZO DEL 2023</t>
  </si>
  <si>
    <t>Fomentar la creación de  pequeñas granjas avícolas rusticas,  en las que se produzcan alimentos básicos de origen animal a bajo costo (carne y huevo), para autoconsumo en primera instancia y cuando haya excedentes para su comercialización.</t>
  </si>
  <si>
    <t>Instalación y equipamiento de huertos escolares, en cocinas escolares con apoyo del programa de desayuno caliente.</t>
  </si>
  <si>
    <t>Contribuir a mejorar las condiciones de vida de las familias que habitan en extrema pobreza, otorgando estufas ecológicas, proporcionando a las familias las herramientas necesarias para utilizar menos recursos naturales y mejorar su calidad  de vida.</t>
  </si>
  <si>
    <t>Mejorar los servicios que se brindan en los espacios alimentarios como son cocinas escolares en planteles educativos y comedores comunitarios, ambos reciben mobiliario y equipo.</t>
  </si>
  <si>
    <t>Entrega de sillas de ruedas a personas con discapacidad temporal o permanente  de diferentes tipos de discapacidad.</t>
  </si>
  <si>
    <t>Entrega de aparatos  funcionales personas con discapacidad temporal o permanente  de diferentes tipos de discapacidad.</t>
  </si>
  <si>
    <t xml:space="preserve">Mejorar la funcionalidad motora de las personas,facilitar su integración familiar y social, contar con el equipo necesario para mejorar los tiempos de entrega proporcionar las condiciones de seguridad a los prótesistas.
</t>
  </si>
  <si>
    <t>Contribuir al equipamiento de herramientas y mobiliario en los Centros Asistenciales para mejorar las condiciones en las cuales se encuentran dichos Centros, y poder brindar una atención de mejor calidad y brindar un servicio digno y que permita el desarrollo integral de los individuos y sus familias.</t>
  </si>
  <si>
    <t>Prevenir  y  atender  a  niños,  niñas   adolescentes  y padres de familia, otorgándoles los conocimientos en medida de prevención, que nos permitan brindar las herramientas   necesarias   para   que   circunstancias tales, como el embarazo no planeado, las adicciones, la  atención  a  la  salud,  la explotación  sexual  infantil, no   se   conviertan   en   factores   que   deterioren   su proyecto   de   vida   en   el   estado   de   guerrero,   en especial de situaciones de vulnerabilidad social.</t>
  </si>
  <si>
    <t>Programa de Atención a Grupos Prioritarios</t>
  </si>
  <si>
    <t>Cobertor</t>
  </si>
  <si>
    <t>Playa</t>
  </si>
  <si>
    <t>Fomentar la creación de granjas porcinas rusticas tecnificadas, para la obtención y consumo de carne de cerdo de buena calidad y alto valor nutritivo, teniendo también planes de sanidad  que nos darán calidad sanitaria, dejando a un lado las costumbres rurales de no confinar a los cerdos en porquerizas.</t>
  </si>
  <si>
    <t>_________________________</t>
  </si>
  <si>
    <t>C. Luis Gerardo Valencia Mariano</t>
  </si>
  <si>
    <t>Directora de Administración y Finanzas</t>
  </si>
  <si>
    <t>C. David García Mancilla</t>
  </si>
  <si>
    <t>C. Antelmo Magdaleno Solís</t>
  </si>
  <si>
    <t xml:space="preserve">                    Encargado de la Subdirección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</si>
</sst>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Arial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rgb="FF000000"/>
      <name val="Arial Narrow"/>
      <family val="2"/>
    </font>
    <font>
      <sz val="14"/>
      <color theme="1"/>
      <name val="Arial Narrow"/>
      <family val="2"/>
    </font>
    <font>
      <sz val="14"/>
      <name val="Arial Narrow"/>
      <family val="2"/>
    </font>
    <font>
      <sz val="14"/>
      <color rgb="FF000000"/>
      <name val="Arial Narrow"/>
      <family val="2"/>
    </font>
    <font>
      <sz val="16"/>
      <color theme="1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b/>
      <sz val="16"/>
      <name val="Arial Narrow"/>
      <family val="2"/>
    </font>
    <font>
      <b/>
      <sz val="16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31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28">
    <xf numFmtId="0" fontId="0" fillId="0" borderId="0" xfId="0"/>
    <xf numFmtId="0" fontId="0" fillId="0" borderId="0" xfId="0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4" fontId="7" fillId="0" borderId="9" xfId="0" applyNumberFormat="1" applyFont="1" applyBorder="1" applyAlignment="1">
      <alignment vertical="center"/>
    </xf>
    <xf numFmtId="4" fontId="7" fillId="3" borderId="10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9" fillId="2" borderId="10" xfId="0" applyFont="1" applyFill="1" applyBorder="1" applyAlignment="1">
      <alignment horizontal="center"/>
    </xf>
    <xf numFmtId="0" fontId="9" fillId="2" borderId="10" xfId="0" applyFont="1" applyFill="1" applyBorder="1"/>
    <xf numFmtId="0" fontId="5" fillId="0" borderId="9" xfId="0" applyFont="1" applyBorder="1" applyAlignment="1">
      <alignment horizontal="center"/>
    </xf>
    <xf numFmtId="0" fontId="5" fillId="0" borderId="9" xfId="0" applyFont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justify" wrapText="1"/>
    </xf>
    <xf numFmtId="4" fontId="10" fillId="0" borderId="0" xfId="0" applyNumberFormat="1" applyFont="1" applyAlignment="1">
      <alignment horizontal="right" vertical="center" wrapText="1"/>
    </xf>
    <xf numFmtId="3" fontId="10" fillId="0" borderId="0" xfId="0" applyNumberFormat="1" applyFont="1" applyAlignment="1">
      <alignment horizontal="right" vertical="center" wrapText="1"/>
    </xf>
    <xf numFmtId="4" fontId="5" fillId="0" borderId="2" xfId="0" applyNumberFormat="1" applyFont="1" applyBorder="1"/>
    <xf numFmtId="3" fontId="5" fillId="0" borderId="2" xfId="0" applyNumberFormat="1" applyFont="1" applyBorder="1"/>
    <xf numFmtId="9" fontId="5" fillId="0" borderId="2" xfId="0" applyNumberFormat="1" applyFont="1" applyBorder="1"/>
    <xf numFmtId="9" fontId="5" fillId="0" borderId="8" xfId="0" applyNumberFormat="1" applyFont="1" applyBorder="1"/>
    <xf numFmtId="0" fontId="5" fillId="0" borderId="0" xfId="0" applyFont="1"/>
    <xf numFmtId="4" fontId="9" fillId="2" borderId="10" xfId="0" applyNumberFormat="1" applyFont="1" applyFill="1" applyBorder="1"/>
    <xf numFmtId="3" fontId="9" fillId="2" borderId="10" xfId="0" applyNumberFormat="1" applyFont="1" applyFill="1" applyBorder="1"/>
    <xf numFmtId="0" fontId="9" fillId="0" borderId="0" xfId="0" applyFont="1"/>
    <xf numFmtId="4" fontId="5" fillId="0" borderId="9" xfId="0" applyNumberFormat="1" applyFont="1" applyBorder="1"/>
    <xf numFmtId="3" fontId="5" fillId="0" borderId="9" xfId="0" applyNumberFormat="1" applyFont="1" applyBorder="1"/>
    <xf numFmtId="0" fontId="6" fillId="2" borderId="1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justify" wrapText="1"/>
    </xf>
    <xf numFmtId="4" fontId="13" fillId="0" borderId="0" xfId="0" applyNumberFormat="1" applyFont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4" fontId="14" fillId="0" borderId="0" xfId="0" applyNumberFormat="1" applyFont="1"/>
    <xf numFmtId="3" fontId="14" fillId="0" borderId="0" xfId="0" applyNumberFormat="1" applyFont="1"/>
    <xf numFmtId="0" fontId="15" fillId="0" borderId="0" xfId="0" applyFont="1"/>
    <xf numFmtId="0" fontId="15" fillId="0" borderId="0" xfId="0" applyFont="1" applyAlignment="1">
      <alignment horizontal="left" indent="4"/>
    </xf>
    <xf numFmtId="3" fontId="15" fillId="0" borderId="0" xfId="0" applyNumberFormat="1" applyFont="1"/>
    <xf numFmtId="0" fontId="15" fillId="0" borderId="0" xfId="0" applyFont="1" applyAlignment="1">
      <alignment horizontal="center"/>
    </xf>
    <xf numFmtId="4" fontId="15" fillId="0" borderId="0" xfId="0" applyNumberFormat="1" applyFont="1"/>
    <xf numFmtId="0" fontId="16" fillId="0" borderId="0" xfId="0" applyFont="1"/>
    <xf numFmtId="0" fontId="16" fillId="0" borderId="0" xfId="0" applyFont="1" applyAlignment="1">
      <alignment horizontal="center"/>
    </xf>
    <xf numFmtId="4" fontId="16" fillId="0" borderId="0" xfId="0" applyNumberFormat="1" applyFont="1"/>
    <xf numFmtId="3" fontId="16" fillId="0" borderId="0" xfId="0" applyNumberFormat="1" applyFont="1"/>
    <xf numFmtId="0" fontId="4" fillId="0" borderId="9" xfId="0" applyFont="1" applyBorder="1" applyAlignment="1">
      <alignment horizontal="justify" vertical="top" wrapText="1"/>
    </xf>
    <xf numFmtId="0" fontId="5" fillId="0" borderId="9" xfId="0" applyFont="1" applyBorder="1" applyAlignment="1" applyProtection="1">
      <alignment horizontal="justify" vertical="top" wrapText="1"/>
      <protection locked="0"/>
    </xf>
    <xf numFmtId="0" fontId="5" fillId="0" borderId="0" xfId="0" applyFont="1" applyAlignment="1">
      <alignment vertical="top"/>
    </xf>
    <xf numFmtId="0" fontId="4" fillId="0" borderId="9" xfId="0" applyFont="1" applyBorder="1" applyAlignment="1" applyProtection="1">
      <alignment horizontal="justify" vertical="top" wrapText="1"/>
      <protection locked="0"/>
    </xf>
    <xf numFmtId="4" fontId="7" fillId="0" borderId="9" xfId="0" applyNumberFormat="1" applyFont="1" applyBorder="1" applyAlignment="1">
      <alignment horizontal="justify" vertical="top" wrapText="1"/>
    </xf>
    <xf numFmtId="0" fontId="9" fillId="0" borderId="0" xfId="0" applyFont="1" applyAlignment="1">
      <alignment vertical="top"/>
    </xf>
    <xf numFmtId="4" fontId="4" fillId="0" borderId="9" xfId="0" applyNumberFormat="1" applyFont="1" applyBorder="1" applyAlignment="1">
      <alignment horizontal="justify" vertical="top" wrapText="1"/>
    </xf>
    <xf numFmtId="0" fontId="5" fillId="0" borderId="9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9" fillId="0" borderId="0" xfId="0" applyFont="1" applyAlignment="1">
      <alignment vertical="center"/>
    </xf>
    <xf numFmtId="0" fontId="7" fillId="0" borderId="9" xfId="0" applyFont="1" applyBorder="1" applyAlignment="1">
      <alignment horizontal="justify" vertical="top" wrapText="1"/>
    </xf>
    <xf numFmtId="0" fontId="9" fillId="0" borderId="9" xfId="0" applyFont="1" applyBorder="1" applyAlignment="1" applyProtection="1">
      <alignment horizontal="justify" vertical="top" wrapText="1"/>
      <protection locked="0"/>
    </xf>
    <xf numFmtId="0" fontId="9" fillId="0" borderId="9" xfId="0" applyFont="1" applyBorder="1" applyAlignment="1">
      <alignment vertical="top" wrapText="1"/>
    </xf>
    <xf numFmtId="0" fontId="10" fillId="0" borderId="9" xfId="0" applyFont="1" applyBorder="1" applyAlignment="1">
      <alignment horizontal="justify" vertical="top" wrapText="1"/>
    </xf>
    <xf numFmtId="0" fontId="5" fillId="4" borderId="9" xfId="0" applyFont="1" applyFill="1" applyBorder="1" applyAlignment="1" applyProtection="1">
      <alignment horizontal="justify" vertical="top" wrapText="1"/>
      <protection locked="0"/>
    </xf>
    <xf numFmtId="164" fontId="9" fillId="2" borderId="10" xfId="0" applyNumberFormat="1" applyFont="1" applyFill="1" applyBorder="1" applyAlignment="1">
      <alignment horizontal="right"/>
    </xf>
    <xf numFmtId="164" fontId="5" fillId="0" borderId="9" xfId="0" applyNumberFormat="1" applyFont="1" applyBorder="1" applyAlignment="1">
      <alignment horizontal="right"/>
    </xf>
    <xf numFmtId="4" fontId="7" fillId="0" borderId="9" xfId="0" applyNumberFormat="1" applyFont="1" applyBorder="1" applyAlignment="1">
      <alignment vertical="top" wrapText="1"/>
    </xf>
    <xf numFmtId="0" fontId="8" fillId="0" borderId="9" xfId="0" applyFont="1" applyBorder="1" applyAlignment="1">
      <alignment horizontal="justify" vertical="top" wrapText="1"/>
    </xf>
    <xf numFmtId="3" fontId="5" fillId="0" borderId="9" xfId="0" applyNumberFormat="1" applyFont="1" applyBorder="1" applyAlignment="1">
      <alignment horizontal="center" vertical="top" wrapText="1"/>
    </xf>
    <xf numFmtId="3" fontId="10" fillId="0" borderId="9" xfId="0" applyNumberFormat="1" applyFont="1" applyBorder="1" applyAlignment="1">
      <alignment horizontal="center" vertical="top" wrapText="1"/>
    </xf>
    <xf numFmtId="3" fontId="10" fillId="0" borderId="9" xfId="0" applyNumberFormat="1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justify" vertical="top" wrapText="1"/>
    </xf>
    <xf numFmtId="3" fontId="10" fillId="0" borderId="9" xfId="0" applyNumberFormat="1" applyFont="1" applyBorder="1" applyAlignment="1">
      <alignment horizontal="right" vertical="top" wrapText="1"/>
    </xf>
    <xf numFmtId="0" fontId="7" fillId="0" borderId="9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justify" vertical="top" wrapText="1"/>
    </xf>
    <xf numFmtId="3" fontId="17" fillId="0" borderId="9" xfId="0" applyNumberFormat="1" applyFont="1" applyBorder="1" applyAlignment="1">
      <alignment horizontal="left" vertical="top" wrapText="1"/>
    </xf>
    <xf numFmtId="0" fontId="4" fillId="0" borderId="11" xfId="0" applyFont="1" applyBorder="1" applyAlignment="1">
      <alignment vertical="top" wrapText="1"/>
    </xf>
    <xf numFmtId="0" fontId="5" fillId="0" borderId="11" xfId="0" applyFont="1" applyBorder="1" applyAlignment="1">
      <alignment horizontal="justify" vertical="top" wrapText="1"/>
    </xf>
    <xf numFmtId="4" fontId="10" fillId="0" borderId="11" xfId="0" applyNumberFormat="1" applyFont="1" applyBorder="1" applyAlignment="1">
      <alignment horizontal="right" vertical="top" wrapText="1"/>
    </xf>
    <xf numFmtId="3" fontId="10" fillId="0" borderId="11" xfId="0" applyNumberFormat="1" applyFont="1" applyBorder="1" applyAlignment="1">
      <alignment horizontal="right" vertical="top" wrapText="1"/>
    </xf>
    <xf numFmtId="0" fontId="7" fillId="0" borderId="0" xfId="0" applyFont="1" applyAlignment="1">
      <alignment vertical="top" wrapText="1"/>
    </xf>
    <xf numFmtId="0" fontId="9" fillId="0" borderId="0" xfId="0" applyFont="1" applyAlignment="1">
      <alignment horizontal="right" vertical="top" wrapText="1"/>
    </xf>
    <xf numFmtId="4" fontId="17" fillId="0" borderId="1" xfId="0" applyNumberFormat="1" applyFont="1" applyBorder="1" applyAlignment="1">
      <alignment horizontal="right" vertical="top" wrapText="1"/>
    </xf>
    <xf numFmtId="3" fontId="17" fillId="0" borderId="1" xfId="0" applyNumberFormat="1" applyFont="1" applyBorder="1" applyAlignment="1">
      <alignment horizontal="right" vertical="top" wrapText="1"/>
    </xf>
    <xf numFmtId="0" fontId="9" fillId="0" borderId="9" xfId="0" applyFont="1" applyBorder="1" applyAlignment="1">
      <alignment horizontal="center" vertical="top" wrapText="1"/>
    </xf>
    <xf numFmtId="4" fontId="9" fillId="0" borderId="9" xfId="0" applyNumberFormat="1" applyFont="1" applyBorder="1" applyAlignment="1">
      <alignment vertical="top" wrapText="1"/>
    </xf>
    <xf numFmtId="3" fontId="9" fillId="0" borderId="9" xfId="0" applyNumberFormat="1" applyFont="1" applyBorder="1" applyAlignment="1">
      <alignment vertical="top" wrapText="1"/>
    </xf>
    <xf numFmtId="164" fontId="9" fillId="0" borderId="9" xfId="0" applyNumberFormat="1" applyFont="1" applyBorder="1" applyAlignment="1">
      <alignment horizontal="right" vertical="top" wrapText="1"/>
    </xf>
    <xf numFmtId="0" fontId="5" fillId="0" borderId="9" xfId="0" applyFont="1" applyBorder="1" applyAlignment="1">
      <alignment horizontal="center" vertical="top" wrapText="1"/>
    </xf>
    <xf numFmtId="4" fontId="5" fillId="0" borderId="9" xfId="0" applyNumberFormat="1" applyFont="1" applyBorder="1" applyAlignment="1">
      <alignment vertical="top" wrapText="1"/>
    </xf>
    <xf numFmtId="3" fontId="5" fillId="0" borderId="9" xfId="0" applyNumberFormat="1" applyFont="1" applyBorder="1" applyAlignment="1">
      <alignment vertical="top" wrapText="1"/>
    </xf>
    <xf numFmtId="164" fontId="5" fillId="0" borderId="9" xfId="0" applyNumberFormat="1" applyFont="1" applyBorder="1" applyAlignment="1">
      <alignment horizontal="right" vertical="top" wrapText="1"/>
    </xf>
    <xf numFmtId="0" fontId="8" fillId="0" borderId="9" xfId="0" applyFont="1" applyBorder="1" applyAlignment="1">
      <alignment vertical="top" wrapText="1"/>
    </xf>
    <xf numFmtId="3" fontId="9" fillId="0" borderId="9" xfId="0" applyNumberFormat="1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vertical="top" wrapText="1"/>
    </xf>
    <xf numFmtId="3" fontId="7" fillId="0" borderId="9" xfId="0" applyNumberFormat="1" applyFont="1" applyBorder="1" applyAlignment="1">
      <alignment vertical="top" wrapText="1"/>
    </xf>
    <xf numFmtId="0" fontId="5" fillId="0" borderId="11" xfId="0" applyFont="1" applyBorder="1" applyAlignment="1">
      <alignment horizontal="center" vertical="top" wrapText="1"/>
    </xf>
    <xf numFmtId="164" fontId="5" fillId="0" borderId="1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center" vertical="top" wrapText="1"/>
    </xf>
    <xf numFmtId="164" fontId="9" fillId="0" borderId="1" xfId="0" applyNumberFormat="1" applyFont="1" applyBorder="1" applyAlignment="1">
      <alignment horizontal="right" vertical="top" wrapText="1"/>
    </xf>
    <xf numFmtId="0" fontId="5" fillId="0" borderId="9" xfId="0" applyFont="1" applyBorder="1" applyAlignment="1" applyProtection="1">
      <alignment horizontal="justify" vertical="top"/>
      <protection locked="0"/>
    </xf>
    <xf numFmtId="4" fontId="1" fillId="2" borderId="3" xfId="0" applyNumberFormat="1" applyFont="1" applyFill="1" applyBorder="1" applyAlignment="1">
      <alignment horizontal="center" wrapText="1"/>
    </xf>
    <xf numFmtId="4" fontId="1" fillId="2" borderId="4" xfId="0" applyNumberFormat="1" applyFont="1" applyFill="1" applyBorder="1" applyAlignment="1">
      <alignment horizontal="center" wrapText="1"/>
    </xf>
    <xf numFmtId="4" fontId="1" fillId="2" borderId="12" xfId="0" applyNumberFormat="1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1" fillId="0" borderId="0" xfId="0" applyFont="1" applyAlignment="1">
      <alignment horizontal="justify"/>
    </xf>
    <xf numFmtId="4" fontId="13" fillId="0" borderId="0" xfId="0" applyNumberFormat="1" applyFont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5" fillId="0" borderId="0" xfId="0" applyFont="1" applyAlignment="1">
      <alignment horizontal="justify"/>
    </xf>
    <xf numFmtId="0" fontId="15" fillId="0" borderId="0" xfId="0" applyFont="1" applyAlignment="1">
      <alignment horizontal="center" vertical="center"/>
    </xf>
    <xf numFmtId="4" fontId="19" fillId="0" borderId="0" xfId="0" applyNumberFormat="1" applyFont="1" applyAlignment="1">
      <alignment horizontal="right" vertical="center"/>
    </xf>
    <xf numFmtId="3" fontId="19" fillId="0" borderId="0" xfId="0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4" fontId="19" fillId="0" borderId="0" xfId="0" applyNumberFormat="1" applyFont="1" applyAlignment="1">
      <alignment horizontal="left" vertical="center"/>
    </xf>
    <xf numFmtId="4" fontId="19" fillId="0" borderId="0" xfId="0" applyNumberFormat="1" applyFont="1" applyAlignment="1">
      <alignment horizontal="center" vertical="center"/>
    </xf>
  </cellXfs>
  <cellStyles count="3">
    <cellStyle name="Normal" xfId="0" builtinId="0"/>
    <cellStyle name="Normal 2 2" xfId="2" xr:uid="{00000000-0005-0000-0000-000001000000}"/>
    <cellStyle name="Normal 6 3 2" xfId="1" xr:uid="{00000000-0005-0000-0000-000002000000}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454BB-700B-4D3E-95EF-4A3573DBF262}">
  <dimension ref="A1:O165"/>
  <sheetViews>
    <sheetView tabSelected="1" zoomScale="73" zoomScaleNormal="73" workbookViewId="0">
      <pane ySplit="3" topLeftCell="A4" activePane="bottomLeft" state="frozen"/>
      <selection pane="bottomLeft" activeCell="A136" sqref="A136:XFD165"/>
    </sheetView>
  </sheetViews>
  <sheetFormatPr baseColWidth="10" defaultColWidth="11.42578125" defaultRowHeight="15" x14ac:dyDescent="0.25"/>
  <cols>
    <col min="1" max="1" width="8.7109375" customWidth="1"/>
    <col min="2" max="3" width="40.7109375" customWidth="1"/>
    <col min="4" max="4" width="7.42578125" style="3" customWidth="1"/>
    <col min="5" max="5" width="18.7109375" customWidth="1"/>
    <col min="6" max="6" width="15.7109375" customWidth="1"/>
    <col min="7" max="7" width="15.7109375" style="2" customWidth="1"/>
    <col min="8" max="8" width="18.7109375" style="7" customWidth="1"/>
    <col min="9" max="9" width="15.7109375" style="7" customWidth="1"/>
    <col min="10" max="11" width="13.7109375" customWidth="1"/>
    <col min="12" max="12" width="11.85546875" bestFit="1" customWidth="1"/>
    <col min="13" max="13" width="13" bestFit="1" customWidth="1"/>
    <col min="14" max="15" width="12.85546875" bestFit="1" customWidth="1"/>
  </cols>
  <sheetData>
    <row r="1" spans="1:15" ht="42" customHeight="1" x14ac:dyDescent="0.25">
      <c r="A1" s="105" t="s">
        <v>104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7"/>
    </row>
    <row r="2" spans="1:15" x14ac:dyDescent="0.25">
      <c r="A2" s="108" t="s">
        <v>4</v>
      </c>
      <c r="B2" s="110" t="s">
        <v>5</v>
      </c>
      <c r="C2" s="110" t="s">
        <v>6</v>
      </c>
      <c r="D2" s="110" t="s">
        <v>7</v>
      </c>
      <c r="E2" s="112" t="s">
        <v>0</v>
      </c>
      <c r="F2" s="112"/>
      <c r="G2" s="112"/>
      <c r="H2" s="112" t="s">
        <v>1</v>
      </c>
      <c r="I2" s="112"/>
      <c r="J2" s="112"/>
      <c r="K2" s="112"/>
      <c r="L2" s="112" t="s">
        <v>2</v>
      </c>
      <c r="M2" s="112"/>
      <c r="N2" s="112" t="s">
        <v>3</v>
      </c>
      <c r="O2" s="113"/>
    </row>
    <row r="3" spans="1:15" s="1" customFormat="1" ht="45.75" thickBot="1" x14ac:dyDescent="0.3">
      <c r="A3" s="109"/>
      <c r="B3" s="111"/>
      <c r="C3" s="111"/>
      <c r="D3" s="111"/>
      <c r="E3" s="4" t="s">
        <v>8</v>
      </c>
      <c r="F3" s="4" t="s">
        <v>9</v>
      </c>
      <c r="G3" s="5" t="s">
        <v>10</v>
      </c>
      <c r="H3" s="6" t="s">
        <v>11</v>
      </c>
      <c r="I3" s="6" t="s">
        <v>28</v>
      </c>
      <c r="J3" s="4" t="s">
        <v>9</v>
      </c>
      <c r="K3" s="4" t="s">
        <v>12</v>
      </c>
      <c r="L3" s="4" t="s">
        <v>13</v>
      </c>
      <c r="M3" s="4" t="s">
        <v>14</v>
      </c>
      <c r="N3" s="4" t="s">
        <v>15</v>
      </c>
      <c r="O3" s="32" t="s">
        <v>16</v>
      </c>
    </row>
    <row r="4" spans="1:15" s="26" customFormat="1" ht="12.75" x14ac:dyDescent="0.2">
      <c r="A4" s="10"/>
      <c r="B4" s="11"/>
      <c r="C4" s="11"/>
      <c r="D4" s="10"/>
      <c r="E4" s="22"/>
      <c r="F4" s="22"/>
      <c r="G4" s="22"/>
      <c r="H4" s="23"/>
      <c r="I4" s="23"/>
      <c r="J4" s="24"/>
      <c r="K4" s="23"/>
      <c r="L4" s="24"/>
      <c r="M4" s="24"/>
      <c r="N4" s="24"/>
      <c r="O4" s="25"/>
    </row>
    <row r="5" spans="1:15" s="29" customFormat="1" ht="12.75" x14ac:dyDescent="0.2">
      <c r="A5" s="12"/>
      <c r="B5" s="9" t="s">
        <v>18</v>
      </c>
      <c r="C5" s="13"/>
      <c r="D5" s="12"/>
      <c r="E5" s="27">
        <f>SUM(E7,E29)</f>
        <v>763526633.99999988</v>
      </c>
      <c r="F5" s="27">
        <f t="shared" ref="F5:G5" si="0">SUM(F7,F29)</f>
        <v>0</v>
      </c>
      <c r="G5" s="27">
        <f t="shared" si="0"/>
        <v>0</v>
      </c>
      <c r="H5" s="28">
        <f t="shared" ref="H5:J5" si="1">SUM(H7,H29)</f>
        <v>36507267</v>
      </c>
      <c r="I5" s="28" t="s">
        <v>68</v>
      </c>
      <c r="J5" s="28">
        <f t="shared" si="1"/>
        <v>0</v>
      </c>
      <c r="K5" s="28">
        <f t="shared" ref="K5" si="2">SUM(K7,K29)</f>
        <v>0</v>
      </c>
      <c r="L5" s="67">
        <f t="shared" ref="L5" si="3">G5/E5*100</f>
        <v>0</v>
      </c>
      <c r="M5" s="67">
        <f>IF(F5,G5/F5,0)</f>
        <v>0</v>
      </c>
      <c r="N5" s="67">
        <f t="shared" ref="N5" si="4">K5/H5*100</f>
        <v>0</v>
      </c>
      <c r="O5" s="67">
        <f>IF(K5,J5/H5,0)</f>
        <v>0</v>
      </c>
    </row>
    <row r="6" spans="1:15" s="26" customFormat="1" ht="12.75" x14ac:dyDescent="0.2">
      <c r="A6" s="14"/>
      <c r="B6" s="8"/>
      <c r="C6" s="15"/>
      <c r="D6" s="14"/>
      <c r="E6" s="30"/>
      <c r="F6" s="30"/>
      <c r="G6" s="30"/>
      <c r="H6" s="31"/>
      <c r="I6" s="31"/>
      <c r="J6" s="31"/>
      <c r="K6" s="31"/>
      <c r="L6" s="68"/>
      <c r="M6" s="68"/>
      <c r="N6" s="68"/>
      <c r="O6" s="68"/>
    </row>
    <row r="7" spans="1:15" s="26" customFormat="1" ht="25.5" x14ac:dyDescent="0.2">
      <c r="A7" s="88"/>
      <c r="B7" s="56" t="s">
        <v>29</v>
      </c>
      <c r="C7" s="64"/>
      <c r="D7" s="88"/>
      <c r="E7" s="89">
        <f>SUM(E9,E23)</f>
        <v>652771170.69999993</v>
      </c>
      <c r="F7" s="89">
        <f t="shared" ref="F7:G7" si="5">SUM(F9,F23)</f>
        <v>0</v>
      </c>
      <c r="G7" s="89">
        <f t="shared" si="5"/>
        <v>0</v>
      </c>
      <c r="H7" s="90">
        <f t="shared" ref="H7:J7" si="6">SUM(H9,H23)</f>
        <v>36461047</v>
      </c>
      <c r="I7" s="90" t="s">
        <v>68</v>
      </c>
      <c r="J7" s="90">
        <f t="shared" si="6"/>
        <v>0</v>
      </c>
      <c r="K7" s="90">
        <f t="shared" ref="K7" si="7">SUM(K9,K23)</f>
        <v>0</v>
      </c>
      <c r="L7" s="91">
        <f t="shared" ref="L7:N70" si="8">IF(E7,F7/E7,0)</f>
        <v>0</v>
      </c>
      <c r="M7" s="91">
        <f t="shared" ref="M7:M70" si="9">IF(F7,G7/F7,0)</f>
        <v>0</v>
      </c>
      <c r="N7" s="91">
        <f t="shared" si="8"/>
        <v>0</v>
      </c>
      <c r="O7" s="91">
        <f>IF(K7,J7/H7,0)</f>
        <v>0</v>
      </c>
    </row>
    <row r="8" spans="1:15" s="26" customFormat="1" ht="12.75" x14ac:dyDescent="0.2">
      <c r="A8" s="92"/>
      <c r="B8" s="69"/>
      <c r="C8" s="59"/>
      <c r="D8" s="92"/>
      <c r="E8" s="93"/>
      <c r="F8" s="93"/>
      <c r="G8" s="93"/>
      <c r="H8" s="94"/>
      <c r="I8" s="94"/>
      <c r="J8" s="94"/>
      <c r="K8" s="94"/>
      <c r="L8" s="95"/>
      <c r="M8" s="95"/>
      <c r="N8" s="95"/>
      <c r="O8" s="95"/>
    </row>
    <row r="9" spans="1:15" s="26" customFormat="1" ht="12.75" x14ac:dyDescent="0.2">
      <c r="A9" s="88"/>
      <c r="B9" s="56" t="s">
        <v>30</v>
      </c>
      <c r="C9" s="64"/>
      <c r="D9" s="88"/>
      <c r="E9" s="89">
        <f>SUM(E14:E21)</f>
        <v>648997638.89999998</v>
      </c>
      <c r="F9" s="89">
        <f t="shared" ref="F9:G9" si="10">SUM(F14:F21)</f>
        <v>0</v>
      </c>
      <c r="G9" s="89">
        <f t="shared" si="10"/>
        <v>0</v>
      </c>
      <c r="H9" s="90">
        <f>SUM(H14:H21)</f>
        <v>36460978</v>
      </c>
      <c r="I9" s="90" t="s">
        <v>68</v>
      </c>
      <c r="J9" s="90">
        <f>SUM(J14:J21)</f>
        <v>0</v>
      </c>
      <c r="K9" s="90">
        <f>SUM(K14:K21)</f>
        <v>0</v>
      </c>
      <c r="L9" s="91">
        <f t="shared" ref="L9" si="11">G9/E9*100</f>
        <v>0</v>
      </c>
      <c r="M9" s="91">
        <f t="shared" si="9"/>
        <v>0</v>
      </c>
      <c r="N9" s="91">
        <f t="shared" si="8"/>
        <v>0</v>
      </c>
      <c r="O9" s="91">
        <f>IF(K9,J9/H9,0)</f>
        <v>0</v>
      </c>
    </row>
    <row r="10" spans="1:15" s="54" customFormat="1" ht="12.75" hidden="1" x14ac:dyDescent="0.25">
      <c r="A10" s="92"/>
      <c r="B10" s="52"/>
      <c r="C10" s="53"/>
      <c r="D10" s="92"/>
      <c r="E10" s="93"/>
      <c r="F10" s="93"/>
      <c r="G10" s="93"/>
      <c r="H10" s="94"/>
      <c r="I10" s="94"/>
      <c r="J10" s="94"/>
      <c r="K10" s="94"/>
      <c r="L10" s="95"/>
      <c r="M10" s="95">
        <f t="shared" si="9"/>
        <v>0</v>
      </c>
      <c r="N10" s="95">
        <f t="shared" si="8"/>
        <v>0</v>
      </c>
      <c r="O10" s="95">
        <f t="shared" ref="O10:O26" si="12">IF(H10,I10/H10,0)</f>
        <v>0</v>
      </c>
    </row>
    <row r="11" spans="1:15" s="54" customFormat="1" ht="12.75" hidden="1" x14ac:dyDescent="0.25">
      <c r="A11" s="92"/>
      <c r="B11" s="52"/>
      <c r="C11" s="53"/>
      <c r="D11" s="92"/>
      <c r="E11" s="93"/>
      <c r="F11" s="93"/>
      <c r="G11" s="93"/>
      <c r="H11" s="94"/>
      <c r="I11" s="94"/>
      <c r="J11" s="94"/>
      <c r="K11" s="94"/>
      <c r="L11" s="95"/>
      <c r="M11" s="95">
        <f t="shared" si="9"/>
        <v>0</v>
      </c>
      <c r="N11" s="95">
        <f t="shared" si="8"/>
        <v>0</v>
      </c>
      <c r="O11" s="95">
        <f t="shared" si="12"/>
        <v>0</v>
      </c>
    </row>
    <row r="12" spans="1:15" s="54" customFormat="1" ht="12.75" hidden="1" x14ac:dyDescent="0.25">
      <c r="A12" s="92"/>
      <c r="B12" s="52"/>
      <c r="C12" s="53"/>
      <c r="D12" s="92"/>
      <c r="E12" s="93"/>
      <c r="F12" s="93"/>
      <c r="G12" s="93"/>
      <c r="H12" s="94"/>
      <c r="I12" s="94"/>
      <c r="J12" s="94"/>
      <c r="K12" s="94"/>
      <c r="L12" s="95"/>
      <c r="M12" s="95">
        <f t="shared" si="9"/>
        <v>0</v>
      </c>
      <c r="N12" s="95">
        <f t="shared" si="8"/>
        <v>0</v>
      </c>
      <c r="O12" s="95">
        <f t="shared" si="12"/>
        <v>0</v>
      </c>
    </row>
    <row r="13" spans="1:15" s="54" customFormat="1" ht="12.75" hidden="1" x14ac:dyDescent="0.25">
      <c r="A13" s="92"/>
      <c r="B13" s="52"/>
      <c r="C13" s="53"/>
      <c r="D13" s="92"/>
      <c r="E13" s="93"/>
      <c r="F13" s="93"/>
      <c r="G13" s="93"/>
      <c r="H13" s="94"/>
      <c r="I13" s="94"/>
      <c r="J13" s="94"/>
      <c r="K13" s="94"/>
      <c r="L13" s="95"/>
      <c r="M13" s="95">
        <f t="shared" si="9"/>
        <v>0</v>
      </c>
      <c r="N13" s="95">
        <f t="shared" si="8"/>
        <v>0</v>
      </c>
      <c r="O13" s="95">
        <f t="shared" si="12"/>
        <v>0</v>
      </c>
    </row>
    <row r="14" spans="1:15" s="54" customFormat="1" ht="111.75" customHeight="1" x14ac:dyDescent="0.25">
      <c r="A14" s="92">
        <v>1</v>
      </c>
      <c r="B14" s="52" t="s">
        <v>31</v>
      </c>
      <c r="C14" s="53" t="s">
        <v>84</v>
      </c>
      <c r="D14" s="92"/>
      <c r="E14" s="93">
        <v>386561605.29000002</v>
      </c>
      <c r="F14" s="93">
        <v>0</v>
      </c>
      <c r="G14" s="93">
        <v>0</v>
      </c>
      <c r="H14" s="94">
        <v>35442300</v>
      </c>
      <c r="I14" s="94" t="s">
        <v>69</v>
      </c>
      <c r="J14" s="94">
        <v>0</v>
      </c>
      <c r="K14" s="94">
        <v>0</v>
      </c>
      <c r="L14" s="95">
        <f>G14/E14*100</f>
        <v>0</v>
      </c>
      <c r="M14" s="95">
        <f t="shared" si="9"/>
        <v>0</v>
      </c>
      <c r="N14" s="95">
        <f t="shared" si="8"/>
        <v>0</v>
      </c>
      <c r="O14" s="95">
        <f>IF(K14,J14/H14,0)</f>
        <v>0</v>
      </c>
    </row>
    <row r="15" spans="1:15" s="54" customFormat="1" ht="114" customHeight="1" x14ac:dyDescent="0.25">
      <c r="A15" s="92">
        <v>2</v>
      </c>
      <c r="B15" s="52" t="s">
        <v>32</v>
      </c>
      <c r="C15" s="53" t="s">
        <v>85</v>
      </c>
      <c r="D15" s="92"/>
      <c r="E15" s="93">
        <v>7871752.5300000003</v>
      </c>
      <c r="F15" s="93">
        <v>0</v>
      </c>
      <c r="G15" s="93">
        <v>0</v>
      </c>
      <c r="H15" s="94">
        <v>276020</v>
      </c>
      <c r="I15" s="94" t="s">
        <v>69</v>
      </c>
      <c r="J15" s="94">
        <v>0</v>
      </c>
      <c r="K15" s="94">
        <v>0</v>
      </c>
      <c r="L15" s="95">
        <f t="shared" ref="L15" si="13">G15/E15*100</f>
        <v>0</v>
      </c>
      <c r="M15" s="95">
        <f t="shared" si="9"/>
        <v>0</v>
      </c>
      <c r="N15" s="95">
        <f t="shared" si="8"/>
        <v>0</v>
      </c>
      <c r="O15" s="95">
        <f>IF(K15,J15/H15,0)</f>
        <v>0</v>
      </c>
    </row>
    <row r="16" spans="1:15" s="54" customFormat="1" ht="10.5" hidden="1" customHeight="1" x14ac:dyDescent="0.25">
      <c r="A16" s="92"/>
      <c r="B16" s="58"/>
      <c r="C16" s="59"/>
      <c r="D16" s="92"/>
      <c r="E16" s="93"/>
      <c r="F16" s="93"/>
      <c r="G16" s="93"/>
      <c r="H16" s="94"/>
      <c r="I16" s="94"/>
      <c r="J16" s="94"/>
      <c r="K16" s="94"/>
      <c r="L16" s="95"/>
      <c r="M16" s="95">
        <f t="shared" si="9"/>
        <v>0</v>
      </c>
      <c r="N16" s="95">
        <f t="shared" si="8"/>
        <v>0</v>
      </c>
      <c r="O16" s="95">
        <f t="shared" si="12"/>
        <v>0</v>
      </c>
    </row>
    <row r="17" spans="1:15" s="54" customFormat="1" ht="151.5" customHeight="1" x14ac:dyDescent="0.25">
      <c r="A17" s="92">
        <v>3</v>
      </c>
      <c r="B17" s="52" t="s">
        <v>33</v>
      </c>
      <c r="C17" s="104" t="s">
        <v>86</v>
      </c>
      <c r="D17" s="92"/>
      <c r="E17" s="93">
        <v>168599985.99000001</v>
      </c>
      <c r="F17" s="93">
        <v>0</v>
      </c>
      <c r="G17" s="93">
        <v>0</v>
      </c>
      <c r="H17" s="94">
        <v>484859</v>
      </c>
      <c r="I17" s="94" t="s">
        <v>70</v>
      </c>
      <c r="J17" s="94">
        <v>0</v>
      </c>
      <c r="K17" s="94">
        <v>0</v>
      </c>
      <c r="L17" s="95">
        <f t="shared" ref="L17" si="14">G17/E17*100</f>
        <v>0</v>
      </c>
      <c r="M17" s="95">
        <f t="shared" si="9"/>
        <v>0</v>
      </c>
      <c r="N17" s="95">
        <f t="shared" si="8"/>
        <v>0</v>
      </c>
      <c r="O17" s="95">
        <f>IF(K17,J17/H17,0)</f>
        <v>0</v>
      </c>
    </row>
    <row r="18" spans="1:15" s="54" customFormat="1" ht="13.5" hidden="1" x14ac:dyDescent="0.25">
      <c r="A18" s="92"/>
      <c r="B18" s="52"/>
      <c r="C18" s="65"/>
      <c r="D18" s="92"/>
      <c r="E18" s="93"/>
      <c r="F18" s="93"/>
      <c r="G18" s="93"/>
      <c r="H18" s="94"/>
      <c r="I18" s="94"/>
      <c r="J18" s="94"/>
      <c r="K18" s="94"/>
      <c r="L18" s="95"/>
      <c r="M18" s="95">
        <f t="shared" si="9"/>
        <v>0</v>
      </c>
      <c r="N18" s="95">
        <f t="shared" si="8"/>
        <v>0</v>
      </c>
      <c r="O18" s="95">
        <f t="shared" si="12"/>
        <v>0</v>
      </c>
    </row>
    <row r="19" spans="1:15" s="54" customFormat="1" ht="122.25" customHeight="1" x14ac:dyDescent="0.25">
      <c r="A19" s="92">
        <v>4</v>
      </c>
      <c r="B19" s="58" t="s">
        <v>34</v>
      </c>
      <c r="C19" s="65" t="s">
        <v>87</v>
      </c>
      <c r="D19" s="92"/>
      <c r="E19" s="93">
        <v>13593932</v>
      </c>
      <c r="F19" s="93">
        <v>0</v>
      </c>
      <c r="G19" s="93">
        <v>0</v>
      </c>
      <c r="H19" s="94">
        <v>46333</v>
      </c>
      <c r="I19" s="94" t="s">
        <v>70</v>
      </c>
      <c r="J19" s="94">
        <v>0</v>
      </c>
      <c r="K19" s="94">
        <v>0</v>
      </c>
      <c r="L19" s="95">
        <f t="shared" ref="L19" si="15">G19/E19*100</f>
        <v>0</v>
      </c>
      <c r="M19" s="95">
        <f t="shared" si="9"/>
        <v>0</v>
      </c>
      <c r="N19" s="95">
        <f t="shared" si="8"/>
        <v>0</v>
      </c>
      <c r="O19" s="95">
        <f>IF(K19,J19/H19,0)</f>
        <v>0</v>
      </c>
    </row>
    <row r="20" spans="1:15" s="54" customFormat="1" ht="12.75" hidden="1" x14ac:dyDescent="0.25">
      <c r="A20" s="92"/>
      <c r="B20" s="52"/>
      <c r="C20" s="59"/>
      <c r="D20" s="92"/>
      <c r="E20" s="93"/>
      <c r="F20" s="93"/>
      <c r="G20" s="93"/>
      <c r="H20" s="94"/>
      <c r="I20" s="94"/>
      <c r="J20" s="94"/>
      <c r="K20" s="94"/>
      <c r="L20" s="95"/>
      <c r="M20" s="95">
        <f t="shared" si="9"/>
        <v>0</v>
      </c>
      <c r="N20" s="95">
        <f t="shared" si="8"/>
        <v>0</v>
      </c>
      <c r="O20" s="95">
        <f t="shared" si="12"/>
        <v>0</v>
      </c>
    </row>
    <row r="21" spans="1:15" s="54" customFormat="1" ht="108.75" customHeight="1" x14ac:dyDescent="0.25">
      <c r="A21" s="92">
        <v>5</v>
      </c>
      <c r="B21" s="58" t="s">
        <v>35</v>
      </c>
      <c r="C21" s="65" t="s">
        <v>88</v>
      </c>
      <c r="D21" s="92"/>
      <c r="E21" s="93">
        <v>72370363.090000004</v>
      </c>
      <c r="F21" s="93">
        <v>0</v>
      </c>
      <c r="G21" s="93">
        <v>0</v>
      </c>
      <c r="H21" s="94">
        <v>211466</v>
      </c>
      <c r="I21" s="94" t="s">
        <v>70</v>
      </c>
      <c r="J21" s="94">
        <v>0</v>
      </c>
      <c r="K21" s="94">
        <v>0</v>
      </c>
      <c r="L21" s="95">
        <f t="shared" ref="L21" si="16">G21/E21*100</f>
        <v>0</v>
      </c>
      <c r="M21" s="95">
        <f t="shared" si="9"/>
        <v>0</v>
      </c>
      <c r="N21" s="95">
        <f t="shared" si="8"/>
        <v>0</v>
      </c>
      <c r="O21" s="95">
        <f>IF(K21,J21/H21,0)</f>
        <v>0</v>
      </c>
    </row>
    <row r="22" spans="1:15" s="54" customFormat="1" ht="12.75" x14ac:dyDescent="0.25">
      <c r="A22" s="92"/>
      <c r="B22" s="52"/>
      <c r="C22" s="55"/>
      <c r="D22" s="92"/>
      <c r="E22" s="93"/>
      <c r="F22" s="93"/>
      <c r="G22" s="93"/>
      <c r="H22" s="94"/>
      <c r="I22" s="94"/>
      <c r="J22" s="94"/>
      <c r="K22" s="94"/>
      <c r="L22" s="95"/>
      <c r="M22" s="95"/>
      <c r="N22" s="95"/>
      <c r="O22" s="95"/>
    </row>
    <row r="23" spans="1:15" s="57" customFormat="1" ht="12.75" x14ac:dyDescent="0.25">
      <c r="A23" s="88"/>
      <c r="B23" s="62" t="s">
        <v>36</v>
      </c>
      <c r="C23" s="63"/>
      <c r="D23" s="88"/>
      <c r="E23" s="89">
        <f>SUM(E27)</f>
        <v>3773531.8</v>
      </c>
      <c r="F23" s="89">
        <f t="shared" ref="F23:G23" si="17">SUM(F27)</f>
        <v>0</v>
      </c>
      <c r="G23" s="89">
        <f t="shared" si="17"/>
        <v>0</v>
      </c>
      <c r="H23" s="90">
        <f>SUM(H27)</f>
        <v>69</v>
      </c>
      <c r="I23" s="90" t="s">
        <v>68</v>
      </c>
      <c r="J23" s="90">
        <f>SUM(J27)</f>
        <v>0</v>
      </c>
      <c r="K23" s="90">
        <f>SUM(K27)</f>
        <v>0</v>
      </c>
      <c r="L23" s="91">
        <f t="shared" ref="L23" si="18">G23/E23*100</f>
        <v>0</v>
      </c>
      <c r="M23" s="91">
        <f t="shared" si="9"/>
        <v>0</v>
      </c>
      <c r="N23" s="91">
        <f t="shared" si="8"/>
        <v>0</v>
      </c>
      <c r="O23" s="91">
        <f>IF(K23,J23/H23,0)</f>
        <v>0</v>
      </c>
    </row>
    <row r="24" spans="1:15" s="54" customFormat="1" ht="12.75" hidden="1" x14ac:dyDescent="0.25">
      <c r="A24" s="92"/>
      <c r="B24" s="52"/>
      <c r="C24" s="53"/>
      <c r="D24" s="92"/>
      <c r="E24" s="93"/>
      <c r="F24" s="93"/>
      <c r="G24" s="93"/>
      <c r="H24" s="94"/>
      <c r="I24" s="94"/>
      <c r="J24" s="94"/>
      <c r="K24" s="94"/>
      <c r="L24" s="95"/>
      <c r="M24" s="95">
        <f t="shared" si="9"/>
        <v>0</v>
      </c>
      <c r="N24" s="95">
        <f t="shared" si="8"/>
        <v>0</v>
      </c>
      <c r="O24" s="95">
        <f t="shared" si="12"/>
        <v>0</v>
      </c>
    </row>
    <row r="25" spans="1:15" s="54" customFormat="1" ht="12.75" hidden="1" x14ac:dyDescent="0.25">
      <c r="A25" s="92"/>
      <c r="B25" s="52"/>
      <c r="C25" s="53"/>
      <c r="D25" s="92"/>
      <c r="E25" s="93"/>
      <c r="F25" s="93"/>
      <c r="G25" s="93"/>
      <c r="H25" s="94"/>
      <c r="I25" s="94"/>
      <c r="J25" s="94"/>
      <c r="K25" s="94"/>
      <c r="L25" s="95"/>
      <c r="M25" s="95">
        <f t="shared" si="9"/>
        <v>0</v>
      </c>
      <c r="N25" s="95">
        <f t="shared" si="8"/>
        <v>0</v>
      </c>
      <c r="O25" s="95">
        <f t="shared" si="12"/>
        <v>0</v>
      </c>
    </row>
    <row r="26" spans="1:15" s="54" customFormat="1" ht="12.75" hidden="1" x14ac:dyDescent="0.25">
      <c r="A26" s="92"/>
      <c r="B26" s="52"/>
      <c r="C26" s="53"/>
      <c r="D26" s="92"/>
      <c r="E26" s="93"/>
      <c r="F26" s="93"/>
      <c r="G26" s="93"/>
      <c r="H26" s="94"/>
      <c r="I26" s="94"/>
      <c r="J26" s="94"/>
      <c r="K26" s="94"/>
      <c r="L26" s="95"/>
      <c r="M26" s="95">
        <f t="shared" si="9"/>
        <v>0</v>
      </c>
      <c r="N26" s="95">
        <f t="shared" si="8"/>
        <v>0</v>
      </c>
      <c r="O26" s="95">
        <f t="shared" si="12"/>
        <v>0</v>
      </c>
    </row>
    <row r="27" spans="1:15" s="54" customFormat="1" ht="81.75" customHeight="1" x14ac:dyDescent="0.25">
      <c r="A27" s="92">
        <v>6</v>
      </c>
      <c r="B27" s="52" t="s">
        <v>37</v>
      </c>
      <c r="C27" s="70" t="s">
        <v>89</v>
      </c>
      <c r="D27" s="92"/>
      <c r="E27" s="93">
        <v>3773531.8</v>
      </c>
      <c r="F27" s="93">
        <v>0</v>
      </c>
      <c r="G27" s="93">
        <v>0</v>
      </c>
      <c r="H27" s="94">
        <v>69</v>
      </c>
      <c r="I27" s="94" t="s">
        <v>68</v>
      </c>
      <c r="J27" s="94">
        <v>0</v>
      </c>
      <c r="K27" s="94">
        <v>0</v>
      </c>
      <c r="L27" s="95">
        <f t="shared" ref="L27" si="19">G27/E27*100</f>
        <v>0</v>
      </c>
      <c r="M27" s="95">
        <f t="shared" si="9"/>
        <v>0</v>
      </c>
      <c r="N27" s="95">
        <f t="shared" si="8"/>
        <v>0</v>
      </c>
      <c r="O27" s="95">
        <f>IF(K27,J27/H27,0)</f>
        <v>0</v>
      </c>
    </row>
    <row r="28" spans="1:15" s="54" customFormat="1" ht="12.75" x14ac:dyDescent="0.25">
      <c r="A28" s="92"/>
      <c r="B28" s="52"/>
      <c r="C28" s="53"/>
      <c r="D28" s="92"/>
      <c r="E28" s="93"/>
      <c r="F28" s="93"/>
      <c r="G28" s="93"/>
      <c r="H28" s="94"/>
      <c r="I28" s="94"/>
      <c r="J28" s="94"/>
      <c r="K28" s="94"/>
      <c r="L28" s="95"/>
      <c r="M28" s="95"/>
      <c r="N28" s="95"/>
      <c r="O28" s="95"/>
    </row>
    <row r="29" spans="1:15" s="57" customFormat="1" ht="26.25" customHeight="1" x14ac:dyDescent="0.25">
      <c r="A29" s="88"/>
      <c r="B29" s="62" t="s">
        <v>114</v>
      </c>
      <c r="C29" s="63"/>
      <c r="D29" s="88"/>
      <c r="E29" s="89">
        <f>SUM(E31,E42,E62,E72,E78,E84,E89)</f>
        <v>110755463.3</v>
      </c>
      <c r="F29" s="89">
        <f t="shared" ref="F29:G29" si="20">SUM(F31,F42,F62,F72,F78,F84,F89)</f>
        <v>0</v>
      </c>
      <c r="G29" s="89">
        <f t="shared" si="20"/>
        <v>0</v>
      </c>
      <c r="H29" s="90">
        <f>SUM(H31,H42,H62,H72,H78,H84,H89)</f>
        <v>46220</v>
      </c>
      <c r="I29" s="90" t="s">
        <v>68</v>
      </c>
      <c r="J29" s="90">
        <f>SUM(J31,J42,J62,J72,J78,J84,J89)</f>
        <v>0</v>
      </c>
      <c r="K29" s="90">
        <f>SUM(K31,K42,K62,K72,K78,K84,K89)</f>
        <v>0</v>
      </c>
      <c r="L29" s="91">
        <f t="shared" ref="L29" si="21">G29/E29*100</f>
        <v>0</v>
      </c>
      <c r="M29" s="91">
        <f t="shared" si="9"/>
        <v>0</v>
      </c>
      <c r="N29" s="91">
        <f t="shared" si="8"/>
        <v>0</v>
      </c>
      <c r="O29" s="91">
        <f>IF(K29,J29/H29,0)</f>
        <v>0</v>
      </c>
    </row>
    <row r="30" spans="1:15" s="54" customFormat="1" ht="12.75" x14ac:dyDescent="0.25">
      <c r="A30" s="92"/>
      <c r="B30" s="52"/>
      <c r="C30" s="59"/>
      <c r="D30" s="92"/>
      <c r="E30" s="93"/>
      <c r="F30" s="93"/>
      <c r="G30" s="93"/>
      <c r="H30" s="94"/>
      <c r="I30" s="94"/>
      <c r="J30" s="94"/>
      <c r="K30" s="94"/>
      <c r="L30" s="95"/>
      <c r="M30" s="95"/>
      <c r="N30" s="95"/>
      <c r="O30" s="95"/>
    </row>
    <row r="31" spans="1:15" s="54" customFormat="1" ht="12.75" x14ac:dyDescent="0.25">
      <c r="A31" s="88"/>
      <c r="B31" s="56" t="s">
        <v>36</v>
      </c>
      <c r="C31" s="64"/>
      <c r="D31" s="88"/>
      <c r="E31" s="89">
        <f>SUM(E35:E40)</f>
        <v>31750000</v>
      </c>
      <c r="F31" s="89">
        <f t="shared" ref="F31:G31" si="22">SUM(F35:F40)</f>
        <v>0</v>
      </c>
      <c r="G31" s="89">
        <f t="shared" si="22"/>
        <v>0</v>
      </c>
      <c r="H31" s="90">
        <f>SUM(H35:H40)</f>
        <v>2582</v>
      </c>
      <c r="I31" s="90" t="s">
        <v>71</v>
      </c>
      <c r="J31" s="90">
        <f>SUM(J35:J40)</f>
        <v>0</v>
      </c>
      <c r="K31" s="90">
        <f>SUM(K35:K40)</f>
        <v>0</v>
      </c>
      <c r="L31" s="91">
        <f t="shared" ref="L31" si="23">G31/E31*100</f>
        <v>0</v>
      </c>
      <c r="M31" s="91">
        <f t="shared" si="9"/>
        <v>0</v>
      </c>
      <c r="N31" s="91">
        <f t="shared" si="8"/>
        <v>0</v>
      </c>
      <c r="O31" s="91">
        <f t="shared" ref="O31:O40" si="24">IF(K31,J31/H31,0)</f>
        <v>0</v>
      </c>
    </row>
    <row r="32" spans="1:15" s="54" customFormat="1" ht="12.75" hidden="1" x14ac:dyDescent="0.25">
      <c r="A32" s="92"/>
      <c r="B32" s="58"/>
      <c r="C32" s="52"/>
      <c r="D32" s="92"/>
      <c r="E32" s="93"/>
      <c r="F32" s="93"/>
      <c r="G32" s="93"/>
      <c r="H32" s="94"/>
      <c r="I32" s="94"/>
      <c r="J32" s="94"/>
      <c r="K32" s="94"/>
      <c r="L32" s="95"/>
      <c r="M32" s="95">
        <f t="shared" si="9"/>
        <v>0</v>
      </c>
      <c r="N32" s="95">
        <f t="shared" si="8"/>
        <v>0</v>
      </c>
      <c r="O32" s="95">
        <f t="shared" si="24"/>
        <v>0</v>
      </c>
    </row>
    <row r="33" spans="1:15" s="54" customFormat="1" ht="12.75" hidden="1" x14ac:dyDescent="0.25">
      <c r="A33" s="92"/>
      <c r="B33" s="58"/>
      <c r="C33" s="52"/>
      <c r="D33" s="92"/>
      <c r="E33" s="93"/>
      <c r="F33" s="93"/>
      <c r="G33" s="93"/>
      <c r="H33" s="94"/>
      <c r="I33" s="94"/>
      <c r="J33" s="94"/>
      <c r="K33" s="94"/>
      <c r="L33" s="95"/>
      <c r="M33" s="95">
        <f t="shared" si="9"/>
        <v>0</v>
      </c>
      <c r="N33" s="95">
        <f t="shared" si="8"/>
        <v>0</v>
      </c>
      <c r="O33" s="95">
        <f t="shared" si="24"/>
        <v>0</v>
      </c>
    </row>
    <row r="34" spans="1:15" s="54" customFormat="1" ht="12.75" hidden="1" x14ac:dyDescent="0.25">
      <c r="A34" s="92"/>
      <c r="B34" s="52"/>
      <c r="C34" s="52"/>
      <c r="D34" s="92"/>
      <c r="E34" s="93"/>
      <c r="F34" s="93"/>
      <c r="G34" s="93"/>
      <c r="H34" s="94"/>
      <c r="I34" s="94"/>
      <c r="J34" s="94"/>
      <c r="K34" s="94"/>
      <c r="L34" s="95"/>
      <c r="M34" s="95">
        <f t="shared" si="9"/>
        <v>0</v>
      </c>
      <c r="N34" s="95">
        <f t="shared" si="8"/>
        <v>0</v>
      </c>
      <c r="O34" s="95">
        <f t="shared" si="24"/>
        <v>0</v>
      </c>
    </row>
    <row r="35" spans="1:15" s="54" customFormat="1" ht="77.25" customHeight="1" x14ac:dyDescent="0.25">
      <c r="A35" s="92">
        <v>7</v>
      </c>
      <c r="B35" s="52" t="s">
        <v>38</v>
      </c>
      <c r="C35" s="65" t="s">
        <v>90</v>
      </c>
      <c r="D35" s="92"/>
      <c r="E35" s="93">
        <v>3350000.0000000005</v>
      </c>
      <c r="F35" s="93">
        <v>0</v>
      </c>
      <c r="G35" s="93">
        <v>0</v>
      </c>
      <c r="H35" s="94">
        <v>99</v>
      </c>
      <c r="I35" s="94" t="s">
        <v>71</v>
      </c>
      <c r="J35" s="94">
        <v>0</v>
      </c>
      <c r="K35" s="94">
        <v>0</v>
      </c>
      <c r="L35" s="95">
        <f t="shared" ref="L35:L40" si="25">G35/E35*100</f>
        <v>0</v>
      </c>
      <c r="M35" s="95">
        <f t="shared" si="9"/>
        <v>0</v>
      </c>
      <c r="N35" s="95">
        <f t="shared" si="8"/>
        <v>0</v>
      </c>
      <c r="O35" s="95">
        <f t="shared" si="24"/>
        <v>0</v>
      </c>
    </row>
    <row r="36" spans="1:15" s="54" customFormat="1" ht="89.25" customHeight="1" x14ac:dyDescent="0.25">
      <c r="A36" s="92">
        <v>8</v>
      </c>
      <c r="B36" s="52" t="s">
        <v>39</v>
      </c>
      <c r="C36" s="53" t="s">
        <v>105</v>
      </c>
      <c r="D36" s="92"/>
      <c r="E36" s="93">
        <v>2500000</v>
      </c>
      <c r="F36" s="93">
        <v>0</v>
      </c>
      <c r="G36" s="93">
        <v>0</v>
      </c>
      <c r="H36" s="94">
        <v>912</v>
      </c>
      <c r="I36" s="94" t="s">
        <v>71</v>
      </c>
      <c r="J36" s="94">
        <v>0</v>
      </c>
      <c r="K36" s="94">
        <v>0</v>
      </c>
      <c r="L36" s="95">
        <f t="shared" si="25"/>
        <v>0</v>
      </c>
      <c r="M36" s="95">
        <f t="shared" si="9"/>
        <v>0</v>
      </c>
      <c r="N36" s="95">
        <f t="shared" si="8"/>
        <v>0</v>
      </c>
      <c r="O36" s="95">
        <f t="shared" si="24"/>
        <v>0</v>
      </c>
    </row>
    <row r="37" spans="1:15" s="54" customFormat="1" ht="111" customHeight="1" x14ac:dyDescent="0.25">
      <c r="A37" s="92">
        <v>9</v>
      </c>
      <c r="B37" s="52" t="s">
        <v>40</v>
      </c>
      <c r="C37" s="53" t="s">
        <v>117</v>
      </c>
      <c r="D37" s="92"/>
      <c r="E37" s="93">
        <v>2600000</v>
      </c>
      <c r="F37" s="93">
        <v>0</v>
      </c>
      <c r="G37" s="93">
        <v>0</v>
      </c>
      <c r="H37" s="94">
        <v>249</v>
      </c>
      <c r="I37" s="94" t="s">
        <v>71</v>
      </c>
      <c r="J37" s="94">
        <v>0</v>
      </c>
      <c r="K37" s="94">
        <v>0</v>
      </c>
      <c r="L37" s="95">
        <f t="shared" si="25"/>
        <v>0</v>
      </c>
      <c r="M37" s="95">
        <f t="shared" si="9"/>
        <v>0</v>
      </c>
      <c r="N37" s="95">
        <f t="shared" si="8"/>
        <v>0</v>
      </c>
      <c r="O37" s="95">
        <f t="shared" si="24"/>
        <v>0</v>
      </c>
    </row>
    <row r="38" spans="1:15" s="54" customFormat="1" ht="49.5" customHeight="1" x14ac:dyDescent="0.25">
      <c r="A38" s="92">
        <v>10</v>
      </c>
      <c r="B38" s="52" t="s">
        <v>41</v>
      </c>
      <c r="C38" s="66" t="s">
        <v>106</v>
      </c>
      <c r="D38" s="92"/>
      <c r="E38" s="93">
        <v>950000.00000000012</v>
      </c>
      <c r="F38" s="93">
        <v>0</v>
      </c>
      <c r="G38" s="93">
        <v>0</v>
      </c>
      <c r="H38" s="94">
        <v>108</v>
      </c>
      <c r="I38" s="94" t="s">
        <v>71</v>
      </c>
      <c r="J38" s="94">
        <v>0</v>
      </c>
      <c r="K38" s="94">
        <v>0</v>
      </c>
      <c r="L38" s="95">
        <f t="shared" si="25"/>
        <v>0</v>
      </c>
      <c r="M38" s="95">
        <f t="shared" si="9"/>
        <v>0</v>
      </c>
      <c r="N38" s="95">
        <f t="shared" si="8"/>
        <v>0</v>
      </c>
      <c r="O38" s="95">
        <f t="shared" si="24"/>
        <v>0</v>
      </c>
    </row>
    <row r="39" spans="1:15" s="54" customFormat="1" ht="95.25" customHeight="1" x14ac:dyDescent="0.25">
      <c r="A39" s="92">
        <v>11</v>
      </c>
      <c r="B39" s="52" t="s">
        <v>42</v>
      </c>
      <c r="C39" s="66" t="s">
        <v>107</v>
      </c>
      <c r="D39" s="92"/>
      <c r="E39" s="93">
        <v>4800000</v>
      </c>
      <c r="F39" s="93">
        <v>0</v>
      </c>
      <c r="G39" s="93">
        <v>0</v>
      </c>
      <c r="H39" s="94">
        <v>914</v>
      </c>
      <c r="I39" s="94" t="s">
        <v>71</v>
      </c>
      <c r="J39" s="94">
        <v>0</v>
      </c>
      <c r="K39" s="94">
        <v>0</v>
      </c>
      <c r="L39" s="95">
        <f t="shared" si="25"/>
        <v>0</v>
      </c>
      <c r="M39" s="95">
        <f t="shared" si="9"/>
        <v>0</v>
      </c>
      <c r="N39" s="95">
        <f t="shared" si="8"/>
        <v>0</v>
      </c>
      <c r="O39" s="95">
        <f t="shared" si="24"/>
        <v>0</v>
      </c>
    </row>
    <row r="40" spans="1:15" s="54" customFormat="1" ht="71.25" customHeight="1" x14ac:dyDescent="0.25">
      <c r="A40" s="92">
        <v>12</v>
      </c>
      <c r="B40" s="52" t="s">
        <v>43</v>
      </c>
      <c r="C40" s="53" t="s">
        <v>108</v>
      </c>
      <c r="D40" s="92"/>
      <c r="E40" s="93">
        <v>17550000</v>
      </c>
      <c r="F40" s="93">
        <v>0</v>
      </c>
      <c r="G40" s="93">
        <v>0</v>
      </c>
      <c r="H40" s="94">
        <v>300</v>
      </c>
      <c r="I40" s="94" t="s">
        <v>71</v>
      </c>
      <c r="J40" s="94">
        <v>0</v>
      </c>
      <c r="K40" s="94">
        <v>0</v>
      </c>
      <c r="L40" s="95">
        <f t="shared" si="25"/>
        <v>0</v>
      </c>
      <c r="M40" s="95">
        <f t="shared" si="9"/>
        <v>0</v>
      </c>
      <c r="N40" s="95">
        <f t="shared" si="8"/>
        <v>0</v>
      </c>
      <c r="O40" s="95">
        <f t="shared" si="24"/>
        <v>0</v>
      </c>
    </row>
    <row r="41" spans="1:15" s="54" customFormat="1" ht="12.75" x14ac:dyDescent="0.25">
      <c r="A41" s="92"/>
      <c r="B41" s="52"/>
      <c r="C41" s="53"/>
      <c r="D41" s="92"/>
      <c r="E41" s="93"/>
      <c r="F41" s="93"/>
      <c r="G41" s="93"/>
      <c r="H41" s="94"/>
      <c r="I41" s="94"/>
      <c r="J41" s="94"/>
      <c r="K41" s="94"/>
      <c r="L41" s="95"/>
      <c r="M41" s="95"/>
      <c r="N41" s="95"/>
      <c r="O41" s="95"/>
    </row>
    <row r="42" spans="1:15" s="57" customFormat="1" ht="12.75" x14ac:dyDescent="0.25">
      <c r="A42" s="88"/>
      <c r="B42" s="62" t="s">
        <v>44</v>
      </c>
      <c r="C42" s="64"/>
      <c r="D42" s="88"/>
      <c r="E42" s="89">
        <f>SUM(E46:E60)</f>
        <v>38000000</v>
      </c>
      <c r="F42" s="89">
        <f t="shared" ref="F42:G42" si="26">SUM(F46:F60)</f>
        <v>0</v>
      </c>
      <c r="G42" s="89">
        <f t="shared" si="26"/>
        <v>0</v>
      </c>
      <c r="H42" s="90">
        <f>SUM(H46:H60)</f>
        <v>9625</v>
      </c>
      <c r="I42" s="90" t="s">
        <v>68</v>
      </c>
      <c r="J42" s="90">
        <f>SUM(J46:J60)</f>
        <v>0</v>
      </c>
      <c r="K42" s="90">
        <f>SUM(K46:K60)</f>
        <v>0</v>
      </c>
      <c r="L42" s="91">
        <f t="shared" ref="L42" si="27">G42/E42*100</f>
        <v>0</v>
      </c>
      <c r="M42" s="91">
        <f t="shared" si="9"/>
        <v>0</v>
      </c>
      <c r="N42" s="91">
        <f t="shared" si="8"/>
        <v>0</v>
      </c>
      <c r="O42" s="91">
        <f t="shared" ref="O42:O102" si="28">IF(K42,J42/H42,0)</f>
        <v>0</v>
      </c>
    </row>
    <row r="43" spans="1:15" s="54" customFormat="1" ht="12.75" hidden="1" x14ac:dyDescent="0.25">
      <c r="A43" s="92"/>
      <c r="B43" s="52"/>
      <c r="C43" s="59"/>
      <c r="D43" s="92"/>
      <c r="E43" s="93"/>
      <c r="F43" s="93"/>
      <c r="G43" s="93"/>
      <c r="H43" s="94"/>
      <c r="I43" s="94"/>
      <c r="J43" s="94"/>
      <c r="K43" s="94"/>
      <c r="L43" s="95"/>
      <c r="M43" s="95">
        <f t="shared" si="9"/>
        <v>0</v>
      </c>
      <c r="N43" s="95">
        <f t="shared" si="8"/>
        <v>0</v>
      </c>
      <c r="O43" s="95">
        <f t="shared" si="28"/>
        <v>0</v>
      </c>
    </row>
    <row r="44" spans="1:15" s="54" customFormat="1" ht="12.75" hidden="1" x14ac:dyDescent="0.25">
      <c r="A44" s="92"/>
      <c r="B44" s="60"/>
      <c r="C44" s="59"/>
      <c r="D44" s="92"/>
      <c r="E44" s="93"/>
      <c r="F44" s="93"/>
      <c r="G44" s="93"/>
      <c r="H44" s="94"/>
      <c r="I44" s="94"/>
      <c r="J44" s="94"/>
      <c r="K44" s="94"/>
      <c r="L44" s="95"/>
      <c r="M44" s="95">
        <f t="shared" si="9"/>
        <v>0</v>
      </c>
      <c r="N44" s="95">
        <f t="shared" si="8"/>
        <v>0</v>
      </c>
      <c r="O44" s="95">
        <f t="shared" si="28"/>
        <v>0</v>
      </c>
    </row>
    <row r="45" spans="1:15" s="54" customFormat="1" ht="12.75" hidden="1" x14ac:dyDescent="0.25">
      <c r="A45" s="88"/>
      <c r="B45" s="56"/>
      <c r="C45" s="64"/>
      <c r="D45" s="88"/>
      <c r="E45" s="89"/>
      <c r="F45" s="89"/>
      <c r="G45" s="89"/>
      <c r="H45" s="90"/>
      <c r="I45" s="90"/>
      <c r="J45" s="90"/>
      <c r="K45" s="90"/>
      <c r="L45" s="91"/>
      <c r="M45" s="91">
        <f t="shared" si="9"/>
        <v>0</v>
      </c>
      <c r="N45" s="91">
        <f t="shared" si="8"/>
        <v>0</v>
      </c>
      <c r="O45" s="91">
        <f t="shared" si="28"/>
        <v>0</v>
      </c>
    </row>
    <row r="46" spans="1:15" s="54" customFormat="1" ht="48.75" customHeight="1" x14ac:dyDescent="0.25">
      <c r="A46" s="92">
        <v>13</v>
      </c>
      <c r="B46" s="52" t="s">
        <v>45</v>
      </c>
      <c r="C46" s="65" t="s">
        <v>109</v>
      </c>
      <c r="D46" s="92"/>
      <c r="E46" s="93">
        <v>13000000</v>
      </c>
      <c r="F46" s="93">
        <v>0</v>
      </c>
      <c r="G46" s="93">
        <v>0</v>
      </c>
      <c r="H46" s="94">
        <v>2506</v>
      </c>
      <c r="I46" s="94" t="s">
        <v>72</v>
      </c>
      <c r="J46" s="94">
        <v>0</v>
      </c>
      <c r="K46" s="94">
        <v>0</v>
      </c>
      <c r="L46" s="95">
        <f t="shared" ref="L46:L60" si="29">G46/E46*100</f>
        <v>0</v>
      </c>
      <c r="M46" s="95">
        <f t="shared" si="9"/>
        <v>0</v>
      </c>
      <c r="N46" s="95">
        <f t="shared" si="8"/>
        <v>0</v>
      </c>
      <c r="O46" s="95">
        <f t="shared" si="28"/>
        <v>0</v>
      </c>
    </row>
    <row r="47" spans="1:15" s="54" customFormat="1" ht="45.75" customHeight="1" x14ac:dyDescent="0.25">
      <c r="A47" s="92">
        <v>14</v>
      </c>
      <c r="B47" s="96" t="s">
        <v>46</v>
      </c>
      <c r="C47" s="65" t="s">
        <v>110</v>
      </c>
      <c r="D47" s="92"/>
      <c r="E47" s="93">
        <v>700000</v>
      </c>
      <c r="F47" s="93">
        <v>0</v>
      </c>
      <c r="G47" s="93">
        <v>0</v>
      </c>
      <c r="H47" s="94">
        <v>1253</v>
      </c>
      <c r="I47" s="94" t="s">
        <v>72</v>
      </c>
      <c r="J47" s="94">
        <v>0</v>
      </c>
      <c r="K47" s="94">
        <v>0</v>
      </c>
      <c r="L47" s="95">
        <f t="shared" si="29"/>
        <v>0</v>
      </c>
      <c r="M47" s="95">
        <f t="shared" si="9"/>
        <v>0</v>
      </c>
      <c r="N47" s="95">
        <f t="shared" si="8"/>
        <v>0</v>
      </c>
      <c r="O47" s="95">
        <f t="shared" si="28"/>
        <v>0</v>
      </c>
    </row>
    <row r="48" spans="1:15" s="54" customFormat="1" ht="12.75" hidden="1" x14ac:dyDescent="0.25">
      <c r="A48" s="88"/>
      <c r="B48" s="56"/>
      <c r="C48" s="65"/>
      <c r="D48" s="88"/>
      <c r="E48" s="89"/>
      <c r="F48" s="89"/>
      <c r="G48" s="89"/>
      <c r="H48" s="90"/>
      <c r="I48" s="90"/>
      <c r="J48" s="90"/>
      <c r="K48" s="90"/>
      <c r="L48" s="91"/>
      <c r="M48" s="91">
        <f t="shared" si="9"/>
        <v>0</v>
      </c>
      <c r="N48" s="91">
        <f t="shared" si="8"/>
        <v>0</v>
      </c>
      <c r="O48" s="91">
        <f t="shared" si="28"/>
        <v>0</v>
      </c>
    </row>
    <row r="49" spans="1:15" s="54" customFormat="1" ht="60.75" customHeight="1" x14ac:dyDescent="0.25">
      <c r="A49" s="92">
        <v>15</v>
      </c>
      <c r="B49" s="52" t="s">
        <v>47</v>
      </c>
      <c r="C49" s="65" t="s">
        <v>91</v>
      </c>
      <c r="D49" s="92"/>
      <c r="E49" s="93">
        <v>5500000</v>
      </c>
      <c r="F49" s="93">
        <v>0</v>
      </c>
      <c r="G49" s="93">
        <v>0</v>
      </c>
      <c r="H49" s="94">
        <v>703</v>
      </c>
      <c r="I49" s="94" t="s">
        <v>72</v>
      </c>
      <c r="J49" s="94">
        <v>0</v>
      </c>
      <c r="K49" s="94">
        <v>0</v>
      </c>
      <c r="L49" s="95">
        <f t="shared" si="29"/>
        <v>0</v>
      </c>
      <c r="M49" s="95">
        <f t="shared" si="9"/>
        <v>0</v>
      </c>
      <c r="N49" s="95">
        <f t="shared" si="8"/>
        <v>0</v>
      </c>
      <c r="O49" s="95">
        <f t="shared" si="28"/>
        <v>0</v>
      </c>
    </row>
    <row r="50" spans="1:15" s="54" customFormat="1" ht="12.75" hidden="1" x14ac:dyDescent="0.25">
      <c r="A50" s="92"/>
      <c r="B50" s="52"/>
      <c r="C50" s="59"/>
      <c r="D50" s="92"/>
      <c r="E50" s="93"/>
      <c r="F50" s="93"/>
      <c r="G50" s="93"/>
      <c r="H50" s="94"/>
      <c r="I50" s="94"/>
      <c r="J50" s="94"/>
      <c r="K50" s="94"/>
      <c r="L50" s="95" t="e">
        <f t="shared" si="29"/>
        <v>#DIV/0!</v>
      </c>
      <c r="M50" s="95">
        <f t="shared" si="9"/>
        <v>0</v>
      </c>
      <c r="N50" s="95">
        <f t="shared" si="8"/>
        <v>0</v>
      </c>
      <c r="O50" s="95">
        <f t="shared" si="28"/>
        <v>0</v>
      </c>
    </row>
    <row r="51" spans="1:15" s="54" customFormat="1" ht="85.5" customHeight="1" x14ac:dyDescent="0.25">
      <c r="A51" s="92">
        <v>16</v>
      </c>
      <c r="B51" s="58" t="s">
        <v>48</v>
      </c>
      <c r="C51" s="53" t="s">
        <v>111</v>
      </c>
      <c r="D51" s="92"/>
      <c r="E51" s="93">
        <v>3300000</v>
      </c>
      <c r="F51" s="93">
        <v>0</v>
      </c>
      <c r="G51" s="93">
        <v>0</v>
      </c>
      <c r="H51" s="94">
        <v>50</v>
      </c>
      <c r="I51" s="94" t="s">
        <v>72</v>
      </c>
      <c r="J51" s="94">
        <v>0</v>
      </c>
      <c r="K51" s="94">
        <v>0</v>
      </c>
      <c r="L51" s="95">
        <f t="shared" si="29"/>
        <v>0</v>
      </c>
      <c r="M51" s="95">
        <f t="shared" si="9"/>
        <v>0</v>
      </c>
      <c r="N51" s="95">
        <f t="shared" si="8"/>
        <v>0</v>
      </c>
      <c r="O51" s="95">
        <f t="shared" si="28"/>
        <v>0</v>
      </c>
    </row>
    <row r="52" spans="1:15" s="54" customFormat="1" ht="12.75" hidden="1" x14ac:dyDescent="0.25">
      <c r="A52" s="92"/>
      <c r="B52" s="52"/>
      <c r="C52" s="64"/>
      <c r="D52" s="92"/>
      <c r="E52" s="93"/>
      <c r="F52" s="93"/>
      <c r="G52" s="93"/>
      <c r="H52" s="94"/>
      <c r="I52" s="94"/>
      <c r="J52" s="94"/>
      <c r="K52" s="94"/>
      <c r="L52" s="95" t="e">
        <f t="shared" si="29"/>
        <v>#DIV/0!</v>
      </c>
      <c r="M52" s="95">
        <f t="shared" si="9"/>
        <v>0</v>
      </c>
      <c r="N52" s="95">
        <f t="shared" si="8"/>
        <v>0</v>
      </c>
      <c r="O52" s="95">
        <f t="shared" si="28"/>
        <v>0</v>
      </c>
    </row>
    <row r="53" spans="1:15" s="54" customFormat="1" ht="85.5" customHeight="1" x14ac:dyDescent="0.25">
      <c r="A53" s="92">
        <v>17</v>
      </c>
      <c r="B53" s="52" t="s">
        <v>49</v>
      </c>
      <c r="C53" s="53" t="s">
        <v>92</v>
      </c>
      <c r="D53" s="92"/>
      <c r="E53" s="93">
        <v>6000000</v>
      </c>
      <c r="F53" s="93">
        <v>0</v>
      </c>
      <c r="G53" s="93">
        <v>0</v>
      </c>
      <c r="H53" s="94">
        <v>80</v>
      </c>
      <c r="I53" s="94" t="s">
        <v>73</v>
      </c>
      <c r="J53" s="94">
        <v>0</v>
      </c>
      <c r="K53" s="94">
        <v>0</v>
      </c>
      <c r="L53" s="95">
        <f t="shared" si="29"/>
        <v>0</v>
      </c>
      <c r="M53" s="95">
        <f t="shared" si="9"/>
        <v>0</v>
      </c>
      <c r="N53" s="95">
        <f t="shared" si="8"/>
        <v>0</v>
      </c>
      <c r="O53" s="95">
        <f t="shared" si="28"/>
        <v>0</v>
      </c>
    </row>
    <row r="54" spans="1:15" s="54" customFormat="1" ht="67.5" customHeight="1" x14ac:dyDescent="0.25">
      <c r="A54" s="92">
        <v>18</v>
      </c>
      <c r="B54" s="52" t="s">
        <v>50</v>
      </c>
      <c r="C54" s="52" t="s">
        <v>93</v>
      </c>
      <c r="D54" s="92"/>
      <c r="E54" s="93">
        <v>2000000</v>
      </c>
      <c r="F54" s="93">
        <v>0</v>
      </c>
      <c r="G54" s="93">
        <v>0</v>
      </c>
      <c r="H54" s="94">
        <v>200</v>
      </c>
      <c r="I54" s="94" t="s">
        <v>74</v>
      </c>
      <c r="J54" s="94">
        <v>0</v>
      </c>
      <c r="K54" s="94">
        <v>0</v>
      </c>
      <c r="L54" s="95">
        <f t="shared" si="29"/>
        <v>0</v>
      </c>
      <c r="M54" s="95">
        <f t="shared" si="9"/>
        <v>0</v>
      </c>
      <c r="N54" s="95">
        <f t="shared" si="8"/>
        <v>0</v>
      </c>
      <c r="O54" s="95">
        <f t="shared" si="28"/>
        <v>0</v>
      </c>
    </row>
    <row r="55" spans="1:15" s="54" customFormat="1" ht="81" customHeight="1" x14ac:dyDescent="0.25">
      <c r="A55" s="92">
        <v>19</v>
      </c>
      <c r="B55" s="52" t="s">
        <v>51</v>
      </c>
      <c r="C55" s="52" t="s">
        <v>94</v>
      </c>
      <c r="D55" s="92"/>
      <c r="E55" s="93">
        <v>2000000</v>
      </c>
      <c r="F55" s="93">
        <v>0</v>
      </c>
      <c r="G55" s="93">
        <v>0</v>
      </c>
      <c r="H55" s="94">
        <v>285</v>
      </c>
      <c r="I55" s="94" t="s">
        <v>74</v>
      </c>
      <c r="J55" s="94">
        <v>0</v>
      </c>
      <c r="K55" s="94">
        <v>0</v>
      </c>
      <c r="L55" s="95">
        <f t="shared" si="29"/>
        <v>0</v>
      </c>
      <c r="M55" s="95">
        <f t="shared" si="9"/>
        <v>0</v>
      </c>
      <c r="N55" s="95">
        <f t="shared" si="8"/>
        <v>0</v>
      </c>
      <c r="O55" s="95">
        <f t="shared" si="28"/>
        <v>0</v>
      </c>
    </row>
    <row r="56" spans="1:15" s="54" customFormat="1" ht="107.25" customHeight="1" x14ac:dyDescent="0.25">
      <c r="A56" s="92">
        <v>20</v>
      </c>
      <c r="B56" s="52" t="s">
        <v>52</v>
      </c>
      <c r="C56" s="52" t="s">
        <v>95</v>
      </c>
      <c r="D56" s="92"/>
      <c r="E56" s="93">
        <v>1000000</v>
      </c>
      <c r="F56" s="93">
        <v>0</v>
      </c>
      <c r="G56" s="93">
        <v>0</v>
      </c>
      <c r="H56" s="94">
        <v>128</v>
      </c>
      <c r="I56" s="94" t="s">
        <v>75</v>
      </c>
      <c r="J56" s="94">
        <v>0</v>
      </c>
      <c r="K56" s="94">
        <v>0</v>
      </c>
      <c r="L56" s="95">
        <f t="shared" si="29"/>
        <v>0</v>
      </c>
      <c r="M56" s="95">
        <f t="shared" si="9"/>
        <v>0</v>
      </c>
      <c r="N56" s="95">
        <f t="shared" si="8"/>
        <v>0</v>
      </c>
      <c r="O56" s="95">
        <f t="shared" si="28"/>
        <v>0</v>
      </c>
    </row>
    <row r="57" spans="1:15" s="54" customFormat="1" ht="49.5" customHeight="1" x14ac:dyDescent="0.25">
      <c r="A57" s="92">
        <v>21</v>
      </c>
      <c r="B57" s="52" t="s">
        <v>53</v>
      </c>
      <c r="C57" s="52" t="s">
        <v>96</v>
      </c>
      <c r="D57" s="92"/>
      <c r="E57" s="93">
        <v>1500000</v>
      </c>
      <c r="F57" s="93">
        <v>0</v>
      </c>
      <c r="G57" s="93">
        <v>0</v>
      </c>
      <c r="H57" s="94">
        <v>2270</v>
      </c>
      <c r="I57" s="94" t="s">
        <v>76</v>
      </c>
      <c r="J57" s="94">
        <v>0</v>
      </c>
      <c r="K57" s="94">
        <v>0</v>
      </c>
      <c r="L57" s="95">
        <f t="shared" si="29"/>
        <v>0</v>
      </c>
      <c r="M57" s="95">
        <f t="shared" si="9"/>
        <v>0</v>
      </c>
      <c r="N57" s="95">
        <f t="shared" si="8"/>
        <v>0</v>
      </c>
      <c r="O57" s="95">
        <f t="shared" si="28"/>
        <v>0</v>
      </c>
    </row>
    <row r="58" spans="1:15" s="54" customFormat="1" ht="93" customHeight="1" x14ac:dyDescent="0.25">
      <c r="A58" s="92">
        <v>22</v>
      </c>
      <c r="B58" s="52" t="s">
        <v>54</v>
      </c>
      <c r="C58" s="52" t="s">
        <v>97</v>
      </c>
      <c r="D58" s="92"/>
      <c r="E58" s="93">
        <v>500000</v>
      </c>
      <c r="F58" s="93">
        <v>0</v>
      </c>
      <c r="G58" s="93">
        <v>0</v>
      </c>
      <c r="H58" s="94">
        <v>50</v>
      </c>
      <c r="I58" s="94" t="s">
        <v>77</v>
      </c>
      <c r="J58" s="94">
        <v>0</v>
      </c>
      <c r="K58" s="94">
        <v>0</v>
      </c>
      <c r="L58" s="95">
        <f t="shared" si="29"/>
        <v>0</v>
      </c>
      <c r="M58" s="95">
        <f t="shared" si="9"/>
        <v>0</v>
      </c>
      <c r="N58" s="95">
        <f t="shared" si="8"/>
        <v>0</v>
      </c>
      <c r="O58" s="95">
        <f t="shared" si="28"/>
        <v>0</v>
      </c>
    </row>
    <row r="59" spans="1:15" s="54" customFormat="1" ht="108" customHeight="1" x14ac:dyDescent="0.25">
      <c r="A59" s="92">
        <v>23</v>
      </c>
      <c r="B59" s="52" t="s">
        <v>55</v>
      </c>
      <c r="C59" s="52" t="s">
        <v>95</v>
      </c>
      <c r="D59" s="92"/>
      <c r="E59" s="93">
        <v>1000000</v>
      </c>
      <c r="F59" s="93">
        <v>0</v>
      </c>
      <c r="G59" s="93">
        <v>0</v>
      </c>
      <c r="H59" s="94">
        <v>2000</v>
      </c>
      <c r="I59" s="94" t="s">
        <v>78</v>
      </c>
      <c r="J59" s="94">
        <v>0</v>
      </c>
      <c r="K59" s="94">
        <v>0</v>
      </c>
      <c r="L59" s="95">
        <f t="shared" si="29"/>
        <v>0</v>
      </c>
      <c r="M59" s="95">
        <f t="shared" si="9"/>
        <v>0</v>
      </c>
      <c r="N59" s="95">
        <f t="shared" si="8"/>
        <v>0</v>
      </c>
      <c r="O59" s="95">
        <f t="shared" si="28"/>
        <v>0</v>
      </c>
    </row>
    <row r="60" spans="1:15" s="54" customFormat="1" ht="104.25" customHeight="1" x14ac:dyDescent="0.25">
      <c r="A60" s="92">
        <v>24</v>
      </c>
      <c r="B60" s="52" t="s">
        <v>56</v>
      </c>
      <c r="C60" s="52" t="s">
        <v>95</v>
      </c>
      <c r="D60" s="92"/>
      <c r="E60" s="93">
        <v>1500000</v>
      </c>
      <c r="F60" s="93">
        <v>0</v>
      </c>
      <c r="G60" s="93">
        <v>0</v>
      </c>
      <c r="H60" s="94">
        <v>100</v>
      </c>
      <c r="I60" s="94" t="s">
        <v>78</v>
      </c>
      <c r="J60" s="94">
        <v>0</v>
      </c>
      <c r="K60" s="94">
        <v>0</v>
      </c>
      <c r="L60" s="95">
        <f t="shared" si="29"/>
        <v>0</v>
      </c>
      <c r="M60" s="95">
        <f t="shared" si="9"/>
        <v>0</v>
      </c>
      <c r="N60" s="95">
        <f t="shared" si="8"/>
        <v>0</v>
      </c>
      <c r="O60" s="95">
        <f t="shared" si="28"/>
        <v>0</v>
      </c>
    </row>
    <row r="61" spans="1:15" s="54" customFormat="1" ht="12.75" x14ac:dyDescent="0.25">
      <c r="A61" s="92"/>
      <c r="B61" s="52"/>
      <c r="C61" s="64"/>
      <c r="D61" s="92"/>
      <c r="E61" s="89"/>
      <c r="F61" s="89"/>
      <c r="G61" s="89"/>
      <c r="H61" s="90"/>
      <c r="I61" s="90"/>
      <c r="J61" s="90"/>
      <c r="K61" s="90"/>
      <c r="L61" s="95"/>
      <c r="M61" s="95"/>
      <c r="N61" s="95"/>
      <c r="O61" s="95"/>
    </row>
    <row r="62" spans="1:15" s="57" customFormat="1" ht="12.75" x14ac:dyDescent="0.25">
      <c r="A62" s="88"/>
      <c r="B62" s="62" t="s">
        <v>83</v>
      </c>
      <c r="C62" s="64"/>
      <c r="D62" s="88"/>
      <c r="E62" s="89">
        <f>SUM(E66:E70)</f>
        <v>18800000</v>
      </c>
      <c r="F62" s="89">
        <f t="shared" ref="F62:G62" si="30">SUM(F66:F70)</f>
        <v>0</v>
      </c>
      <c r="G62" s="89">
        <f t="shared" si="30"/>
        <v>0</v>
      </c>
      <c r="H62" s="90">
        <f>SUM(H66:H70)</f>
        <v>4010</v>
      </c>
      <c r="I62" s="90" t="s">
        <v>68</v>
      </c>
      <c r="J62" s="90">
        <f>SUM(J66:J70)</f>
        <v>0</v>
      </c>
      <c r="K62" s="90">
        <f>SUM(K66:K70)</f>
        <v>0</v>
      </c>
      <c r="L62" s="91">
        <f t="shared" ref="L62" si="31">G62/E62*100</f>
        <v>0</v>
      </c>
      <c r="M62" s="91">
        <f t="shared" si="9"/>
        <v>0</v>
      </c>
      <c r="N62" s="91">
        <f t="shared" si="8"/>
        <v>0</v>
      </c>
      <c r="O62" s="91">
        <f t="shared" si="28"/>
        <v>0</v>
      </c>
    </row>
    <row r="63" spans="1:15" s="54" customFormat="1" ht="12.75" hidden="1" x14ac:dyDescent="0.25">
      <c r="A63" s="92"/>
      <c r="B63" s="52"/>
      <c r="C63" s="64"/>
      <c r="D63" s="92"/>
      <c r="E63" s="93"/>
      <c r="F63" s="93"/>
      <c r="G63" s="93"/>
      <c r="H63" s="94"/>
      <c r="I63" s="94"/>
      <c r="J63" s="94"/>
      <c r="K63" s="94"/>
      <c r="L63" s="95"/>
      <c r="M63" s="95">
        <f t="shared" si="9"/>
        <v>0</v>
      </c>
      <c r="N63" s="95">
        <f t="shared" si="8"/>
        <v>0</v>
      </c>
      <c r="O63" s="95">
        <f t="shared" si="28"/>
        <v>0</v>
      </c>
    </row>
    <row r="64" spans="1:15" s="54" customFormat="1" ht="12.75" hidden="1" x14ac:dyDescent="0.25">
      <c r="A64" s="92"/>
      <c r="B64" s="52"/>
      <c r="C64" s="64"/>
      <c r="D64" s="92"/>
      <c r="E64" s="93"/>
      <c r="F64" s="93"/>
      <c r="G64" s="93"/>
      <c r="H64" s="94"/>
      <c r="I64" s="94"/>
      <c r="J64" s="94"/>
      <c r="K64" s="94"/>
      <c r="L64" s="95"/>
      <c r="M64" s="95">
        <f t="shared" si="9"/>
        <v>0</v>
      </c>
      <c r="N64" s="95">
        <f t="shared" si="8"/>
        <v>0</v>
      </c>
      <c r="O64" s="95">
        <f t="shared" si="28"/>
        <v>0</v>
      </c>
    </row>
    <row r="65" spans="1:15" s="54" customFormat="1" ht="12.75" hidden="1" x14ac:dyDescent="0.25">
      <c r="A65" s="92"/>
      <c r="B65" s="52"/>
      <c r="C65" s="64"/>
      <c r="D65" s="92"/>
      <c r="E65" s="93"/>
      <c r="F65" s="93"/>
      <c r="G65" s="93"/>
      <c r="H65" s="94"/>
      <c r="I65" s="94"/>
      <c r="J65" s="94"/>
      <c r="K65" s="94"/>
      <c r="L65" s="95"/>
      <c r="M65" s="95">
        <f t="shared" si="9"/>
        <v>0</v>
      </c>
      <c r="N65" s="95">
        <f t="shared" si="8"/>
        <v>0</v>
      </c>
      <c r="O65" s="95">
        <f t="shared" si="28"/>
        <v>0</v>
      </c>
    </row>
    <row r="66" spans="1:15" s="54" customFormat="1" ht="118.5" customHeight="1" x14ac:dyDescent="0.25">
      <c r="A66" s="92">
        <v>25</v>
      </c>
      <c r="B66" s="52" t="s">
        <v>57</v>
      </c>
      <c r="C66" s="52" t="s">
        <v>98</v>
      </c>
      <c r="D66" s="92"/>
      <c r="E66" s="93">
        <v>15799999.999999998</v>
      </c>
      <c r="F66" s="93">
        <v>0</v>
      </c>
      <c r="G66" s="93">
        <v>0</v>
      </c>
      <c r="H66" s="94">
        <v>4000</v>
      </c>
      <c r="I66" s="94" t="s">
        <v>74</v>
      </c>
      <c r="J66" s="94">
        <v>0</v>
      </c>
      <c r="K66" s="94">
        <v>0</v>
      </c>
      <c r="L66" s="95">
        <f t="shared" ref="L66" si="32">G66/E66*100</f>
        <v>0</v>
      </c>
      <c r="M66" s="95">
        <f t="shared" si="9"/>
        <v>0</v>
      </c>
      <c r="N66" s="95">
        <f t="shared" si="8"/>
        <v>0</v>
      </c>
      <c r="O66" s="95">
        <f t="shared" si="28"/>
        <v>0</v>
      </c>
    </row>
    <row r="67" spans="1:15" s="54" customFormat="1" ht="12.75" hidden="1" x14ac:dyDescent="0.25">
      <c r="A67" s="92"/>
      <c r="B67" s="52"/>
      <c r="C67" s="64"/>
      <c r="D67" s="92"/>
      <c r="E67" s="93"/>
      <c r="F67" s="93"/>
      <c r="G67" s="93"/>
      <c r="H67" s="94"/>
      <c r="I67" s="94"/>
      <c r="J67" s="94"/>
      <c r="K67" s="94"/>
      <c r="L67" s="95"/>
      <c r="M67" s="95">
        <f t="shared" si="9"/>
        <v>0</v>
      </c>
      <c r="N67" s="95">
        <f t="shared" si="8"/>
        <v>0</v>
      </c>
      <c r="O67" s="95">
        <f t="shared" si="28"/>
        <v>0</v>
      </c>
    </row>
    <row r="68" spans="1:15" s="54" customFormat="1" ht="12.75" hidden="1" x14ac:dyDescent="0.25">
      <c r="A68" s="92"/>
      <c r="B68" s="52"/>
      <c r="C68" s="64"/>
      <c r="D68" s="92"/>
      <c r="E68" s="93"/>
      <c r="F68" s="93"/>
      <c r="G68" s="93"/>
      <c r="H68" s="94"/>
      <c r="I68" s="94"/>
      <c r="J68" s="94"/>
      <c r="K68" s="94"/>
      <c r="L68" s="95"/>
      <c r="M68" s="95">
        <f t="shared" si="9"/>
        <v>0</v>
      </c>
      <c r="N68" s="95">
        <f t="shared" si="8"/>
        <v>0</v>
      </c>
      <c r="O68" s="95">
        <f t="shared" si="28"/>
        <v>0</v>
      </c>
    </row>
    <row r="69" spans="1:15" s="54" customFormat="1" ht="12.75" hidden="1" x14ac:dyDescent="0.25">
      <c r="A69" s="92"/>
      <c r="B69" s="52"/>
      <c r="C69" s="64"/>
      <c r="D69" s="92"/>
      <c r="E69" s="93"/>
      <c r="F69" s="93"/>
      <c r="G69" s="93"/>
      <c r="H69" s="94"/>
      <c r="I69" s="94"/>
      <c r="J69" s="94"/>
      <c r="K69" s="94"/>
      <c r="L69" s="95"/>
      <c r="M69" s="95">
        <f t="shared" si="9"/>
        <v>0</v>
      </c>
      <c r="N69" s="95">
        <f t="shared" si="8"/>
        <v>0</v>
      </c>
      <c r="O69" s="95">
        <f t="shared" si="28"/>
        <v>0</v>
      </c>
    </row>
    <row r="70" spans="1:15" s="54" customFormat="1" ht="95.25" customHeight="1" x14ac:dyDescent="0.25">
      <c r="A70" s="92">
        <v>26</v>
      </c>
      <c r="B70" s="52" t="s">
        <v>58</v>
      </c>
      <c r="C70" s="52" t="s">
        <v>112</v>
      </c>
      <c r="D70" s="92"/>
      <c r="E70" s="93">
        <v>3000000</v>
      </c>
      <c r="F70" s="93">
        <v>0</v>
      </c>
      <c r="G70" s="93">
        <v>0</v>
      </c>
      <c r="H70" s="94">
        <v>10</v>
      </c>
      <c r="I70" s="94" t="s">
        <v>82</v>
      </c>
      <c r="J70" s="94">
        <v>0</v>
      </c>
      <c r="K70" s="94">
        <v>0</v>
      </c>
      <c r="L70" s="95">
        <f t="shared" ref="L70" si="33">G70/E70*100</f>
        <v>0</v>
      </c>
      <c r="M70" s="95">
        <f t="shared" si="9"/>
        <v>0</v>
      </c>
      <c r="N70" s="95">
        <f t="shared" si="8"/>
        <v>0</v>
      </c>
      <c r="O70" s="95">
        <f t="shared" si="28"/>
        <v>0</v>
      </c>
    </row>
    <row r="71" spans="1:15" s="54" customFormat="1" ht="12.75" x14ac:dyDescent="0.25">
      <c r="A71" s="92"/>
      <c r="B71" s="52"/>
      <c r="C71" s="64"/>
      <c r="D71" s="92"/>
      <c r="E71" s="89"/>
      <c r="F71" s="89"/>
      <c r="G71" s="89"/>
      <c r="H71" s="90"/>
      <c r="I71" s="90"/>
      <c r="J71" s="90"/>
      <c r="K71" s="90"/>
      <c r="L71" s="95"/>
      <c r="M71" s="95"/>
      <c r="N71" s="95"/>
      <c r="O71" s="95"/>
    </row>
    <row r="72" spans="1:15" s="57" customFormat="1" ht="12.75" x14ac:dyDescent="0.25">
      <c r="A72" s="88"/>
      <c r="B72" s="62" t="s">
        <v>59</v>
      </c>
      <c r="C72" s="64"/>
      <c r="D72" s="88"/>
      <c r="E72" s="89">
        <f>SUM(E76)</f>
        <v>5000000.0000000009</v>
      </c>
      <c r="F72" s="89">
        <f t="shared" ref="F72:G72" si="34">SUM(F76)</f>
        <v>0</v>
      </c>
      <c r="G72" s="89">
        <f t="shared" si="34"/>
        <v>0</v>
      </c>
      <c r="H72" s="90">
        <f>SUM(H76)</f>
        <v>25000</v>
      </c>
      <c r="I72" s="90" t="s">
        <v>68</v>
      </c>
      <c r="J72" s="90">
        <f>SUM(J76)</f>
        <v>0</v>
      </c>
      <c r="K72" s="90">
        <f>SUM(K76)</f>
        <v>0</v>
      </c>
      <c r="L72" s="91">
        <f t="shared" ref="L72" si="35">G72/E72*100</f>
        <v>0</v>
      </c>
      <c r="M72" s="91">
        <f t="shared" ref="M72:M104" si="36">IF(F72,G72/F72,0)</f>
        <v>0</v>
      </c>
      <c r="N72" s="91">
        <f t="shared" ref="N72:N104" si="37">IF(G72,H72/G72,0)</f>
        <v>0</v>
      </c>
      <c r="O72" s="91">
        <f t="shared" si="28"/>
        <v>0</v>
      </c>
    </row>
    <row r="73" spans="1:15" s="54" customFormat="1" ht="12.75" hidden="1" x14ac:dyDescent="0.25">
      <c r="A73" s="92"/>
      <c r="B73" s="52"/>
      <c r="C73" s="64"/>
      <c r="D73" s="92"/>
      <c r="E73" s="93"/>
      <c r="F73" s="93"/>
      <c r="G73" s="93"/>
      <c r="H73" s="94"/>
      <c r="I73" s="94"/>
      <c r="J73" s="94"/>
      <c r="K73" s="94"/>
      <c r="L73" s="95"/>
      <c r="M73" s="95">
        <f t="shared" si="36"/>
        <v>0</v>
      </c>
      <c r="N73" s="95">
        <f t="shared" si="37"/>
        <v>0</v>
      </c>
      <c r="O73" s="95">
        <f t="shared" si="28"/>
        <v>0</v>
      </c>
    </row>
    <row r="74" spans="1:15" s="54" customFormat="1" ht="12.75" hidden="1" x14ac:dyDescent="0.25">
      <c r="A74" s="92"/>
      <c r="B74" s="52"/>
      <c r="C74" s="64"/>
      <c r="D74" s="92"/>
      <c r="E74" s="93"/>
      <c r="F74" s="93"/>
      <c r="G74" s="93"/>
      <c r="H74" s="94"/>
      <c r="I74" s="94"/>
      <c r="J74" s="94"/>
      <c r="K74" s="94"/>
      <c r="L74" s="95"/>
      <c r="M74" s="95">
        <f t="shared" si="36"/>
        <v>0</v>
      </c>
      <c r="N74" s="95">
        <f t="shared" si="37"/>
        <v>0</v>
      </c>
      <c r="O74" s="95">
        <f t="shared" si="28"/>
        <v>0</v>
      </c>
    </row>
    <row r="75" spans="1:15" s="54" customFormat="1" ht="12.75" hidden="1" x14ac:dyDescent="0.25">
      <c r="A75" s="92"/>
      <c r="B75" s="52"/>
      <c r="C75" s="64"/>
      <c r="D75" s="92"/>
      <c r="E75" s="93"/>
      <c r="F75" s="93"/>
      <c r="G75" s="93"/>
      <c r="H75" s="94"/>
      <c r="I75" s="94"/>
      <c r="J75" s="94"/>
      <c r="K75" s="94"/>
      <c r="L75" s="95"/>
      <c r="M75" s="95">
        <f t="shared" si="36"/>
        <v>0</v>
      </c>
      <c r="N75" s="95">
        <f t="shared" si="37"/>
        <v>0</v>
      </c>
      <c r="O75" s="95">
        <f t="shared" si="28"/>
        <v>0</v>
      </c>
    </row>
    <row r="76" spans="1:15" s="54" customFormat="1" ht="96.75" customHeight="1" x14ac:dyDescent="0.25">
      <c r="A76" s="92">
        <v>27</v>
      </c>
      <c r="B76" s="52" t="s">
        <v>60</v>
      </c>
      <c r="C76" s="52" t="s">
        <v>99</v>
      </c>
      <c r="D76" s="92"/>
      <c r="E76" s="93">
        <v>5000000.0000000009</v>
      </c>
      <c r="F76" s="93">
        <v>0</v>
      </c>
      <c r="G76" s="93">
        <v>0</v>
      </c>
      <c r="H76" s="94">
        <v>25000</v>
      </c>
      <c r="I76" s="94" t="s">
        <v>115</v>
      </c>
      <c r="J76" s="94">
        <v>0</v>
      </c>
      <c r="K76" s="94">
        <v>0</v>
      </c>
      <c r="L76" s="95">
        <f t="shared" ref="L76" si="38">G76/E76*100</f>
        <v>0</v>
      </c>
      <c r="M76" s="95">
        <f t="shared" si="36"/>
        <v>0</v>
      </c>
      <c r="N76" s="95">
        <f t="shared" si="37"/>
        <v>0</v>
      </c>
      <c r="O76" s="95">
        <f t="shared" si="28"/>
        <v>0</v>
      </c>
    </row>
    <row r="77" spans="1:15" s="54" customFormat="1" ht="12.75" x14ac:dyDescent="0.25">
      <c r="A77" s="92"/>
      <c r="B77" s="52"/>
      <c r="C77" s="64"/>
      <c r="D77" s="92"/>
      <c r="E77" s="93"/>
      <c r="F77" s="93"/>
      <c r="G77" s="93"/>
      <c r="H77" s="94"/>
      <c r="I77" s="94"/>
      <c r="J77" s="94"/>
      <c r="K77" s="94"/>
      <c r="L77" s="95"/>
      <c r="M77" s="95"/>
      <c r="N77" s="95"/>
      <c r="O77" s="95"/>
    </row>
    <row r="78" spans="1:15" s="57" customFormat="1" ht="12.75" x14ac:dyDescent="0.25">
      <c r="A78" s="88"/>
      <c r="B78" s="62" t="s">
        <v>61</v>
      </c>
      <c r="C78" s="64"/>
      <c r="D78" s="88"/>
      <c r="E78" s="89">
        <f>SUM(E82)</f>
        <v>3449999.9999999995</v>
      </c>
      <c r="F78" s="89">
        <f t="shared" ref="F78:G78" si="39">SUM(F82)</f>
        <v>0</v>
      </c>
      <c r="G78" s="89">
        <f t="shared" si="39"/>
        <v>0</v>
      </c>
      <c r="H78" s="90">
        <f>SUM(H82)</f>
        <v>5000</v>
      </c>
      <c r="I78" s="90" t="s">
        <v>68</v>
      </c>
      <c r="J78" s="90">
        <f>SUM(J82)</f>
        <v>0</v>
      </c>
      <c r="K78" s="90">
        <f>SUM(K82)</f>
        <v>0</v>
      </c>
      <c r="L78" s="91">
        <f t="shared" ref="L78" si="40">G78/E78*100</f>
        <v>0</v>
      </c>
      <c r="M78" s="91">
        <f t="shared" si="36"/>
        <v>0</v>
      </c>
      <c r="N78" s="91">
        <f t="shared" si="37"/>
        <v>0</v>
      </c>
      <c r="O78" s="91">
        <f t="shared" si="28"/>
        <v>0</v>
      </c>
    </row>
    <row r="79" spans="1:15" s="54" customFormat="1" ht="12.75" hidden="1" x14ac:dyDescent="0.25">
      <c r="A79" s="92"/>
      <c r="B79" s="52"/>
      <c r="C79" s="64"/>
      <c r="D79" s="92"/>
      <c r="E79" s="93"/>
      <c r="F79" s="93"/>
      <c r="G79" s="93"/>
      <c r="H79" s="94"/>
      <c r="I79" s="94"/>
      <c r="J79" s="94"/>
      <c r="K79" s="94"/>
      <c r="L79" s="95"/>
      <c r="M79" s="95">
        <f t="shared" si="36"/>
        <v>0</v>
      </c>
      <c r="N79" s="95">
        <f t="shared" si="37"/>
        <v>0</v>
      </c>
      <c r="O79" s="95">
        <f t="shared" si="28"/>
        <v>0</v>
      </c>
    </row>
    <row r="80" spans="1:15" s="54" customFormat="1" ht="12.75" hidden="1" x14ac:dyDescent="0.25">
      <c r="A80" s="92"/>
      <c r="B80" s="52"/>
      <c r="C80" s="64"/>
      <c r="D80" s="92"/>
      <c r="E80" s="93"/>
      <c r="F80" s="93"/>
      <c r="G80" s="93"/>
      <c r="H80" s="94"/>
      <c r="I80" s="94"/>
      <c r="J80" s="94"/>
      <c r="K80" s="94"/>
      <c r="L80" s="95"/>
      <c r="M80" s="95">
        <f t="shared" si="36"/>
        <v>0</v>
      </c>
      <c r="N80" s="95">
        <f t="shared" si="37"/>
        <v>0</v>
      </c>
      <c r="O80" s="95">
        <f t="shared" si="28"/>
        <v>0</v>
      </c>
    </row>
    <row r="81" spans="1:15" s="54" customFormat="1" ht="12.75" hidden="1" x14ac:dyDescent="0.25">
      <c r="A81" s="92"/>
      <c r="B81" s="52"/>
      <c r="C81" s="64"/>
      <c r="D81" s="92"/>
      <c r="E81" s="93"/>
      <c r="F81" s="93"/>
      <c r="G81" s="93"/>
      <c r="H81" s="94"/>
      <c r="I81" s="94"/>
      <c r="J81" s="94"/>
      <c r="K81" s="94"/>
      <c r="L81" s="95"/>
      <c r="M81" s="95">
        <f t="shared" si="36"/>
        <v>0</v>
      </c>
      <c r="N81" s="95">
        <f t="shared" si="37"/>
        <v>0</v>
      </c>
      <c r="O81" s="95">
        <f t="shared" si="28"/>
        <v>0</v>
      </c>
    </row>
    <row r="82" spans="1:15" s="54" customFormat="1" ht="156" customHeight="1" x14ac:dyDescent="0.25">
      <c r="A82" s="92">
        <v>28</v>
      </c>
      <c r="B82" s="52" t="s">
        <v>62</v>
      </c>
      <c r="C82" s="55" t="s">
        <v>113</v>
      </c>
      <c r="D82" s="92"/>
      <c r="E82" s="93">
        <v>3449999.9999999995</v>
      </c>
      <c r="F82" s="93">
        <v>0</v>
      </c>
      <c r="G82" s="93">
        <v>0</v>
      </c>
      <c r="H82" s="94">
        <v>5000</v>
      </c>
      <c r="I82" s="94" t="s">
        <v>68</v>
      </c>
      <c r="J82" s="94">
        <v>0</v>
      </c>
      <c r="K82" s="94">
        <v>0</v>
      </c>
      <c r="L82" s="95">
        <f t="shared" ref="L82" si="41">G82/E82*100</f>
        <v>0</v>
      </c>
      <c r="M82" s="95">
        <f t="shared" si="36"/>
        <v>0</v>
      </c>
      <c r="N82" s="95">
        <f t="shared" si="37"/>
        <v>0</v>
      </c>
      <c r="O82" s="95">
        <f t="shared" si="28"/>
        <v>0</v>
      </c>
    </row>
    <row r="83" spans="1:15" s="54" customFormat="1" ht="12.75" x14ac:dyDescent="0.25">
      <c r="A83" s="92"/>
      <c r="B83" s="52"/>
      <c r="C83" s="64"/>
      <c r="D83" s="92"/>
      <c r="E83" s="93"/>
      <c r="F83" s="93"/>
      <c r="G83" s="93"/>
      <c r="H83" s="94"/>
      <c r="I83" s="94"/>
      <c r="J83" s="94"/>
      <c r="K83" s="94"/>
      <c r="L83" s="95"/>
      <c r="M83" s="95"/>
      <c r="N83" s="95"/>
      <c r="O83" s="95"/>
    </row>
    <row r="84" spans="1:15" s="57" customFormat="1" ht="12.75" x14ac:dyDescent="0.25">
      <c r="A84" s="88"/>
      <c r="B84" s="62" t="s">
        <v>63</v>
      </c>
      <c r="C84" s="64"/>
      <c r="D84" s="88"/>
      <c r="E84" s="89">
        <f>SUM(E88)</f>
        <v>6255463.2999999998</v>
      </c>
      <c r="F84" s="89">
        <f t="shared" ref="F84:H84" si="42">SUM(F88)</f>
        <v>0</v>
      </c>
      <c r="G84" s="89">
        <f t="shared" si="42"/>
        <v>0</v>
      </c>
      <c r="H84" s="90">
        <f t="shared" si="42"/>
        <v>3</v>
      </c>
      <c r="I84" s="90" t="s">
        <v>116</v>
      </c>
      <c r="J84" s="90">
        <f t="shared" ref="J84:K84" si="43">SUM(J88)</f>
        <v>0</v>
      </c>
      <c r="K84" s="90">
        <f t="shared" si="43"/>
        <v>0</v>
      </c>
      <c r="L84" s="91">
        <f t="shared" ref="L84" si="44">G84/E84*100</f>
        <v>0</v>
      </c>
      <c r="M84" s="91">
        <f t="shared" si="36"/>
        <v>0</v>
      </c>
      <c r="N84" s="91">
        <f t="shared" si="37"/>
        <v>0</v>
      </c>
      <c r="O84" s="91">
        <f t="shared" si="28"/>
        <v>0</v>
      </c>
    </row>
    <row r="85" spans="1:15" s="54" customFormat="1" ht="12.75" hidden="1" x14ac:dyDescent="0.25">
      <c r="A85" s="92"/>
      <c r="B85" s="52"/>
      <c r="C85" s="64"/>
      <c r="D85" s="92"/>
      <c r="E85" s="93"/>
      <c r="F85" s="93"/>
      <c r="G85" s="93"/>
      <c r="H85" s="94"/>
      <c r="I85" s="94"/>
      <c r="J85" s="94"/>
      <c r="K85" s="94"/>
      <c r="L85" s="95"/>
      <c r="M85" s="95">
        <f t="shared" si="36"/>
        <v>0</v>
      </c>
      <c r="N85" s="95">
        <f t="shared" si="37"/>
        <v>0</v>
      </c>
      <c r="O85" s="95">
        <f t="shared" si="28"/>
        <v>0</v>
      </c>
    </row>
    <row r="86" spans="1:15" s="54" customFormat="1" ht="12.75" hidden="1" x14ac:dyDescent="0.25">
      <c r="A86" s="92"/>
      <c r="B86" s="52"/>
      <c r="C86" s="64"/>
      <c r="D86" s="92"/>
      <c r="E86" s="93"/>
      <c r="F86" s="93"/>
      <c r="G86" s="93"/>
      <c r="H86" s="94"/>
      <c r="I86" s="94"/>
      <c r="J86" s="94"/>
      <c r="K86" s="94"/>
      <c r="L86" s="95"/>
      <c r="M86" s="95">
        <f t="shared" si="36"/>
        <v>0</v>
      </c>
      <c r="N86" s="95">
        <f t="shared" si="37"/>
        <v>0</v>
      </c>
      <c r="O86" s="95">
        <f t="shared" si="28"/>
        <v>0</v>
      </c>
    </row>
    <row r="87" spans="1:15" s="54" customFormat="1" ht="12.75" hidden="1" x14ac:dyDescent="0.25">
      <c r="A87" s="92"/>
      <c r="B87" s="52"/>
      <c r="C87" s="64"/>
      <c r="D87" s="92"/>
      <c r="E87" s="93"/>
      <c r="F87" s="93"/>
      <c r="G87" s="93"/>
      <c r="H87" s="94"/>
      <c r="I87" s="94"/>
      <c r="J87" s="94"/>
      <c r="K87" s="94"/>
      <c r="L87" s="95"/>
      <c r="M87" s="95">
        <f t="shared" si="36"/>
        <v>0</v>
      </c>
      <c r="N87" s="95">
        <f t="shared" si="37"/>
        <v>0</v>
      </c>
      <c r="O87" s="95">
        <f t="shared" si="28"/>
        <v>0</v>
      </c>
    </row>
    <row r="88" spans="1:15" s="54" customFormat="1" ht="156.75" customHeight="1" x14ac:dyDescent="0.25">
      <c r="A88" s="92">
        <v>29</v>
      </c>
      <c r="B88" s="52" t="s">
        <v>64</v>
      </c>
      <c r="C88" s="55" t="s">
        <v>100</v>
      </c>
      <c r="D88" s="92"/>
      <c r="E88" s="93">
        <v>6255463.2999999998</v>
      </c>
      <c r="F88" s="93">
        <v>0</v>
      </c>
      <c r="G88" s="93">
        <v>0</v>
      </c>
      <c r="H88" s="94">
        <v>3</v>
      </c>
      <c r="I88" s="94" t="s">
        <v>116</v>
      </c>
      <c r="J88" s="94">
        <v>0</v>
      </c>
      <c r="K88" s="94">
        <v>0</v>
      </c>
      <c r="L88" s="95">
        <f t="shared" ref="L88:L89" si="45">G88/E88*100</f>
        <v>0</v>
      </c>
      <c r="M88" s="95">
        <f t="shared" si="36"/>
        <v>0</v>
      </c>
      <c r="N88" s="95">
        <f t="shared" si="37"/>
        <v>0</v>
      </c>
      <c r="O88" s="95">
        <f t="shared" si="28"/>
        <v>0</v>
      </c>
    </row>
    <row r="89" spans="1:15" s="57" customFormat="1" ht="12.75" x14ac:dyDescent="0.25">
      <c r="A89" s="88"/>
      <c r="B89" s="62" t="s">
        <v>65</v>
      </c>
      <c r="C89" s="64"/>
      <c r="D89" s="88"/>
      <c r="E89" s="89">
        <f>SUM(E93:E94)</f>
        <v>7500000</v>
      </c>
      <c r="F89" s="89">
        <f t="shared" ref="F89:G89" si="46">SUM(F93:F94)</f>
        <v>0</v>
      </c>
      <c r="G89" s="89">
        <f t="shared" si="46"/>
        <v>0</v>
      </c>
      <c r="H89" s="97" t="s">
        <v>79</v>
      </c>
      <c r="I89" s="90" t="s">
        <v>68</v>
      </c>
      <c r="J89" s="97" t="s">
        <v>79</v>
      </c>
      <c r="K89" s="97" t="s">
        <v>79</v>
      </c>
      <c r="L89" s="91">
        <f t="shared" si="45"/>
        <v>0</v>
      </c>
      <c r="M89" s="91">
        <f t="shared" si="36"/>
        <v>0</v>
      </c>
      <c r="N89" s="91">
        <f t="shared" si="37"/>
        <v>0</v>
      </c>
      <c r="O89" s="91" t="e">
        <f>IF(K89,J89/H89,0)</f>
        <v>#VALUE!</v>
      </c>
    </row>
    <row r="90" spans="1:15" s="54" customFormat="1" ht="12.75" hidden="1" x14ac:dyDescent="0.25">
      <c r="A90" s="92"/>
      <c r="B90" s="52"/>
      <c r="C90" s="64"/>
      <c r="D90" s="92"/>
      <c r="E90" s="93"/>
      <c r="F90" s="93"/>
      <c r="G90" s="93"/>
      <c r="H90" s="94"/>
      <c r="I90" s="94"/>
      <c r="J90" s="94"/>
      <c r="K90" s="94"/>
      <c r="L90" s="95"/>
      <c r="M90" s="95">
        <f t="shared" si="36"/>
        <v>0</v>
      </c>
      <c r="N90" s="95">
        <f t="shared" si="37"/>
        <v>0</v>
      </c>
      <c r="O90" s="95">
        <f t="shared" si="28"/>
        <v>0</v>
      </c>
    </row>
    <row r="91" spans="1:15" s="54" customFormat="1" ht="12.75" hidden="1" x14ac:dyDescent="0.25">
      <c r="A91" s="92"/>
      <c r="B91" s="52"/>
      <c r="C91" s="64"/>
      <c r="D91" s="92"/>
      <c r="E91" s="93"/>
      <c r="F91" s="93"/>
      <c r="G91" s="93"/>
      <c r="H91" s="94"/>
      <c r="I91" s="94"/>
      <c r="J91" s="94"/>
      <c r="K91" s="94"/>
      <c r="L91" s="95"/>
      <c r="M91" s="95">
        <f t="shared" si="36"/>
        <v>0</v>
      </c>
      <c r="N91" s="95">
        <f t="shared" si="37"/>
        <v>0</v>
      </c>
      <c r="O91" s="95">
        <f t="shared" si="28"/>
        <v>0</v>
      </c>
    </row>
    <row r="92" spans="1:15" s="54" customFormat="1" ht="12.75" hidden="1" x14ac:dyDescent="0.25">
      <c r="A92" s="92"/>
      <c r="B92" s="52"/>
      <c r="C92" s="53"/>
      <c r="D92" s="92"/>
      <c r="E92" s="93"/>
      <c r="F92" s="93"/>
      <c r="G92" s="93"/>
      <c r="H92" s="94"/>
      <c r="I92" s="94"/>
      <c r="J92" s="94"/>
      <c r="K92" s="94"/>
      <c r="L92" s="95"/>
      <c r="M92" s="95">
        <f t="shared" si="36"/>
        <v>0</v>
      </c>
      <c r="N92" s="95">
        <f t="shared" si="37"/>
        <v>0</v>
      </c>
      <c r="O92" s="95">
        <f t="shared" si="28"/>
        <v>0</v>
      </c>
    </row>
    <row r="93" spans="1:15" s="26" customFormat="1" ht="175.5" customHeight="1" x14ac:dyDescent="0.2">
      <c r="A93" s="92">
        <v>30</v>
      </c>
      <c r="B93" s="59" t="s">
        <v>66</v>
      </c>
      <c r="C93" s="52" t="s">
        <v>101</v>
      </c>
      <c r="D93" s="92"/>
      <c r="E93" s="93">
        <v>3000000</v>
      </c>
      <c r="F93" s="93">
        <v>0</v>
      </c>
      <c r="G93" s="93">
        <v>0</v>
      </c>
      <c r="H93" s="71" t="s">
        <v>79</v>
      </c>
      <c r="I93" s="94" t="s">
        <v>68</v>
      </c>
      <c r="J93" s="71" t="s">
        <v>79</v>
      </c>
      <c r="K93" s="71" t="s">
        <v>79</v>
      </c>
      <c r="L93" s="95">
        <f t="shared" ref="L93:L94" si="47">G93/E93*100</f>
        <v>0</v>
      </c>
      <c r="M93" s="95">
        <f t="shared" si="36"/>
        <v>0</v>
      </c>
      <c r="N93" s="95">
        <f t="shared" si="37"/>
        <v>0</v>
      </c>
      <c r="O93" s="95" t="e">
        <f t="shared" si="28"/>
        <v>#VALUE!</v>
      </c>
    </row>
    <row r="94" spans="1:15" s="26" customFormat="1" ht="126" customHeight="1" x14ac:dyDescent="0.2">
      <c r="A94" s="92">
        <v>31</v>
      </c>
      <c r="B94" s="59" t="s">
        <v>67</v>
      </c>
      <c r="C94" s="52" t="s">
        <v>98</v>
      </c>
      <c r="D94" s="92"/>
      <c r="E94" s="98">
        <v>4500000</v>
      </c>
      <c r="F94" s="93">
        <v>0</v>
      </c>
      <c r="G94" s="93">
        <v>0</v>
      </c>
      <c r="H94" s="72" t="s">
        <v>79</v>
      </c>
      <c r="I94" s="73" t="s">
        <v>68</v>
      </c>
      <c r="J94" s="72" t="s">
        <v>79</v>
      </c>
      <c r="K94" s="72" t="s">
        <v>79</v>
      </c>
      <c r="L94" s="95">
        <f t="shared" si="47"/>
        <v>0</v>
      </c>
      <c r="M94" s="95">
        <f t="shared" si="36"/>
        <v>0</v>
      </c>
      <c r="N94" s="95">
        <f t="shared" si="37"/>
        <v>0</v>
      </c>
      <c r="O94" s="95" t="e">
        <f t="shared" si="28"/>
        <v>#VALUE!</v>
      </c>
    </row>
    <row r="95" spans="1:15" s="16" customFormat="1" ht="12.75" x14ac:dyDescent="0.25">
      <c r="A95" s="92"/>
      <c r="B95" s="74"/>
      <c r="C95" s="75"/>
      <c r="D95" s="92"/>
      <c r="E95" s="98"/>
      <c r="F95" s="98"/>
      <c r="G95" s="98"/>
      <c r="H95" s="72"/>
      <c r="I95" s="73"/>
      <c r="J95" s="72"/>
      <c r="K95" s="72"/>
      <c r="L95" s="95"/>
      <c r="M95" s="95"/>
      <c r="N95" s="95"/>
      <c r="O95" s="95"/>
    </row>
    <row r="96" spans="1:15" s="16" customFormat="1" ht="12.75" x14ac:dyDescent="0.25">
      <c r="A96" s="92"/>
      <c r="B96" s="74"/>
      <c r="C96" s="75"/>
      <c r="D96" s="92"/>
      <c r="E96" s="98"/>
      <c r="F96" s="98"/>
      <c r="G96" s="98"/>
      <c r="H96" s="76"/>
      <c r="I96" s="76"/>
      <c r="J96" s="76"/>
      <c r="K96" s="76"/>
      <c r="L96" s="95"/>
      <c r="M96" s="95"/>
      <c r="N96" s="95"/>
      <c r="O96" s="95"/>
    </row>
    <row r="97" spans="1:15" s="61" customFormat="1" ht="12.75" x14ac:dyDescent="0.25">
      <c r="A97" s="88"/>
      <c r="B97" s="77" t="s">
        <v>80</v>
      </c>
      <c r="C97" s="78"/>
      <c r="D97" s="88"/>
      <c r="E97" s="69">
        <f>SUM(E102)</f>
        <v>32964056.389999993</v>
      </c>
      <c r="F97" s="69">
        <f t="shared" ref="F97:H97" si="48">SUM(F102)</f>
        <v>0</v>
      </c>
      <c r="G97" s="69">
        <f t="shared" si="48"/>
        <v>0</v>
      </c>
      <c r="H97" s="99">
        <f t="shared" si="48"/>
        <v>1</v>
      </c>
      <c r="I97" s="79" t="s">
        <v>82</v>
      </c>
      <c r="J97" s="99">
        <f t="shared" ref="J97:K97" si="49">SUM(J102)</f>
        <v>0</v>
      </c>
      <c r="K97" s="99">
        <f t="shared" si="49"/>
        <v>0</v>
      </c>
      <c r="L97" s="91">
        <f t="shared" ref="L97" si="50">G97/E97*100</f>
        <v>0</v>
      </c>
      <c r="M97" s="91">
        <f t="shared" si="36"/>
        <v>0</v>
      </c>
      <c r="N97" s="91">
        <f t="shared" si="37"/>
        <v>0</v>
      </c>
      <c r="O97" s="91">
        <f t="shared" si="28"/>
        <v>0</v>
      </c>
    </row>
    <row r="98" spans="1:15" s="16" customFormat="1" ht="12.75" hidden="1" x14ac:dyDescent="0.25">
      <c r="A98" s="92"/>
      <c r="B98" s="74"/>
      <c r="C98" s="75"/>
      <c r="D98" s="92"/>
      <c r="E98" s="98"/>
      <c r="F98" s="98"/>
      <c r="G98" s="98"/>
      <c r="H98" s="76"/>
      <c r="I98" s="76"/>
      <c r="J98" s="76"/>
      <c r="K98" s="76"/>
      <c r="L98" s="95"/>
      <c r="M98" s="95">
        <f t="shared" si="36"/>
        <v>0</v>
      </c>
      <c r="N98" s="95">
        <f t="shared" si="37"/>
        <v>0</v>
      </c>
      <c r="O98" s="95">
        <f t="shared" si="28"/>
        <v>0</v>
      </c>
    </row>
    <row r="99" spans="1:15" s="16" customFormat="1" ht="12.75" hidden="1" x14ac:dyDescent="0.25">
      <c r="A99" s="92"/>
      <c r="B99" s="74"/>
      <c r="C99" s="75"/>
      <c r="D99" s="92"/>
      <c r="E99" s="98"/>
      <c r="F99" s="98"/>
      <c r="G99" s="98"/>
      <c r="H99" s="76"/>
      <c r="I99" s="76"/>
      <c r="J99" s="76"/>
      <c r="K99" s="76"/>
      <c r="L99" s="95"/>
      <c r="M99" s="95">
        <f t="shared" si="36"/>
        <v>0</v>
      </c>
      <c r="N99" s="95">
        <f t="shared" si="37"/>
        <v>0</v>
      </c>
      <c r="O99" s="95">
        <f t="shared" si="28"/>
        <v>0</v>
      </c>
    </row>
    <row r="100" spans="1:15" s="16" customFormat="1" ht="12.75" hidden="1" x14ac:dyDescent="0.25">
      <c r="A100" s="92"/>
      <c r="B100" s="74"/>
      <c r="C100" s="75"/>
      <c r="D100" s="92"/>
      <c r="E100" s="98"/>
      <c r="F100" s="98"/>
      <c r="G100" s="98"/>
      <c r="H100" s="76"/>
      <c r="I100" s="76"/>
      <c r="J100" s="76"/>
      <c r="K100" s="76"/>
      <c r="L100" s="95"/>
      <c r="M100" s="95">
        <f t="shared" si="36"/>
        <v>0</v>
      </c>
      <c r="N100" s="95">
        <f t="shared" si="37"/>
        <v>0</v>
      </c>
      <c r="O100" s="95">
        <f t="shared" si="28"/>
        <v>0</v>
      </c>
    </row>
    <row r="101" spans="1:15" s="16" customFormat="1" ht="12.75" hidden="1" x14ac:dyDescent="0.25">
      <c r="A101" s="92"/>
      <c r="B101" s="74"/>
      <c r="C101" s="75"/>
      <c r="D101" s="92"/>
      <c r="E101" s="98"/>
      <c r="F101" s="98"/>
      <c r="G101" s="98"/>
      <c r="H101" s="76"/>
      <c r="I101" s="76"/>
      <c r="J101" s="76"/>
      <c r="K101" s="76"/>
      <c r="L101" s="95"/>
      <c r="M101" s="95">
        <f t="shared" si="36"/>
        <v>0</v>
      </c>
      <c r="N101" s="95">
        <f t="shared" si="37"/>
        <v>0</v>
      </c>
      <c r="O101" s="95">
        <f t="shared" si="28"/>
        <v>0</v>
      </c>
    </row>
    <row r="102" spans="1:15" s="16" customFormat="1" ht="89.25" customHeight="1" x14ac:dyDescent="0.25">
      <c r="A102" s="92">
        <v>1</v>
      </c>
      <c r="B102" s="74" t="s">
        <v>81</v>
      </c>
      <c r="C102" s="52" t="s">
        <v>102</v>
      </c>
      <c r="D102" s="92"/>
      <c r="E102" s="98">
        <v>32964056.389999993</v>
      </c>
      <c r="F102" s="93">
        <v>0</v>
      </c>
      <c r="G102" s="93">
        <v>0</v>
      </c>
      <c r="H102" s="76">
        <v>1</v>
      </c>
      <c r="I102" s="73" t="s">
        <v>82</v>
      </c>
      <c r="J102" s="94">
        <v>0</v>
      </c>
      <c r="K102" s="94">
        <v>0</v>
      </c>
      <c r="L102" s="95">
        <f t="shared" ref="L102" si="51">G102/E102*100</f>
        <v>0</v>
      </c>
      <c r="M102" s="95">
        <f t="shared" si="36"/>
        <v>0</v>
      </c>
      <c r="N102" s="95">
        <f t="shared" si="37"/>
        <v>0</v>
      </c>
      <c r="O102" s="95">
        <f t="shared" si="28"/>
        <v>0</v>
      </c>
    </row>
    <row r="103" spans="1:15" s="16" customFormat="1" ht="12.75" x14ac:dyDescent="0.25">
      <c r="A103" s="100"/>
      <c r="B103" s="80"/>
      <c r="C103" s="81"/>
      <c r="D103" s="100"/>
      <c r="E103" s="82"/>
      <c r="F103" s="82"/>
      <c r="G103" s="82"/>
      <c r="H103" s="83"/>
      <c r="I103" s="83"/>
      <c r="J103" s="83"/>
      <c r="K103" s="83"/>
      <c r="L103" s="101"/>
      <c r="M103" s="101"/>
      <c r="N103" s="101"/>
      <c r="O103" s="101"/>
    </row>
    <row r="104" spans="1:15" s="61" customFormat="1" ht="12.75" x14ac:dyDescent="0.25">
      <c r="A104" s="102"/>
      <c r="B104" s="84"/>
      <c r="C104" s="85" t="s">
        <v>103</v>
      </c>
      <c r="D104" s="102"/>
      <c r="E104" s="86">
        <f>SUM(E5,E97)</f>
        <v>796490690.38999987</v>
      </c>
      <c r="F104" s="86">
        <f t="shared" ref="F104:K104" si="52">SUM(F5,F97)</f>
        <v>0</v>
      </c>
      <c r="G104" s="86">
        <f t="shared" si="52"/>
        <v>0</v>
      </c>
      <c r="H104" s="87">
        <f t="shared" si="52"/>
        <v>36507268</v>
      </c>
      <c r="I104" s="87">
        <f t="shared" si="52"/>
        <v>0</v>
      </c>
      <c r="J104" s="87">
        <f t="shared" si="52"/>
        <v>0</v>
      </c>
      <c r="K104" s="87">
        <f t="shared" si="52"/>
        <v>0</v>
      </c>
      <c r="L104" s="103">
        <f>G104/E104*100</f>
        <v>0</v>
      </c>
      <c r="M104" s="103">
        <f t="shared" si="36"/>
        <v>0</v>
      </c>
      <c r="N104" s="103">
        <f t="shared" si="37"/>
        <v>0</v>
      </c>
      <c r="O104" s="103">
        <f>IF(K104,J104/H104,0)</f>
        <v>0</v>
      </c>
    </row>
    <row r="105" spans="1:15" s="16" customFormat="1" ht="12.75" x14ac:dyDescent="0.2">
      <c r="A105" s="17"/>
      <c r="B105" s="18"/>
      <c r="C105" s="19"/>
      <c r="D105" s="17"/>
      <c r="E105" s="20"/>
      <c r="F105" s="20"/>
      <c r="G105" s="20"/>
      <c r="H105" s="21"/>
      <c r="I105" s="21"/>
      <c r="J105" s="21"/>
      <c r="K105" s="21"/>
    </row>
    <row r="106" spans="1:15" s="38" customFormat="1" ht="18" x14ac:dyDescent="0.25">
      <c r="A106" s="33"/>
      <c r="B106" s="34"/>
      <c r="C106" s="35"/>
      <c r="D106" s="33"/>
      <c r="E106" s="36"/>
      <c r="F106" s="36"/>
      <c r="G106" s="36"/>
      <c r="H106" s="37"/>
      <c r="I106" s="37"/>
      <c r="J106" s="37"/>
      <c r="K106" s="37"/>
    </row>
    <row r="107" spans="1:15" s="38" customFormat="1" ht="18" x14ac:dyDescent="0.25">
      <c r="A107" s="33"/>
      <c r="B107" s="34"/>
      <c r="C107" s="35"/>
      <c r="D107" s="33"/>
      <c r="E107" s="36"/>
      <c r="F107" s="36"/>
      <c r="G107" s="36"/>
      <c r="H107" s="37"/>
      <c r="I107" s="37"/>
      <c r="J107" s="37"/>
      <c r="K107" s="37"/>
    </row>
    <row r="108" spans="1:15" s="38" customFormat="1" ht="18" x14ac:dyDescent="0.25">
      <c r="A108" s="33"/>
      <c r="B108" s="34"/>
      <c r="C108" s="35"/>
      <c r="D108" s="33"/>
      <c r="E108" s="36"/>
      <c r="F108" s="36"/>
      <c r="G108" s="36"/>
      <c r="H108" s="37"/>
      <c r="I108" s="37"/>
      <c r="J108" s="37"/>
      <c r="K108" s="37"/>
    </row>
    <row r="109" spans="1:15" s="38" customFormat="1" ht="18" x14ac:dyDescent="0.25">
      <c r="A109" s="33"/>
      <c r="B109" s="34"/>
      <c r="C109" s="35"/>
      <c r="D109" s="33"/>
      <c r="E109" s="36"/>
      <c r="F109" s="36"/>
      <c r="G109" s="36"/>
      <c r="H109" s="37"/>
      <c r="I109" s="37"/>
      <c r="J109" s="37"/>
      <c r="K109" s="37"/>
    </row>
    <row r="110" spans="1:15" s="38" customFormat="1" ht="18" x14ac:dyDescent="0.25">
      <c r="A110" s="33"/>
      <c r="B110" s="34"/>
      <c r="C110" s="35"/>
      <c r="D110" s="33"/>
      <c r="E110" s="36"/>
      <c r="F110" s="36"/>
      <c r="G110" s="36"/>
      <c r="H110" s="37"/>
      <c r="I110" s="37"/>
      <c r="J110" s="37"/>
      <c r="K110" s="37"/>
    </row>
    <row r="111" spans="1:15" s="38" customFormat="1" ht="18" x14ac:dyDescent="0.25">
      <c r="A111" s="33"/>
      <c r="B111" s="34"/>
      <c r="C111" s="35"/>
      <c r="D111" s="33"/>
      <c r="E111" s="36"/>
      <c r="F111" s="36"/>
      <c r="G111" s="36"/>
      <c r="H111" s="37"/>
      <c r="I111" s="37"/>
      <c r="J111" s="37"/>
      <c r="K111" s="37"/>
    </row>
    <row r="112" spans="1:15" s="124" customFormat="1" ht="20.25" x14ac:dyDescent="0.3">
      <c r="A112" s="118" t="s">
        <v>19</v>
      </c>
      <c r="B112" s="119"/>
      <c r="C112" s="120"/>
      <c r="D112" s="121"/>
      <c r="E112" s="122" t="s">
        <v>20</v>
      </c>
      <c r="G112" s="122"/>
      <c r="H112" s="123"/>
      <c r="I112" s="123"/>
      <c r="J112" s="124" t="s">
        <v>21</v>
      </c>
      <c r="K112" s="123"/>
    </row>
    <row r="113" spans="1:11" s="124" customFormat="1" ht="20.25" x14ac:dyDescent="0.3">
      <c r="A113" s="118"/>
      <c r="B113" s="119"/>
      <c r="C113" s="120"/>
      <c r="D113" s="121"/>
      <c r="E113" s="122"/>
      <c r="G113" s="122"/>
      <c r="H113" s="123"/>
      <c r="I113" s="123"/>
      <c r="K113" s="123"/>
    </row>
    <row r="114" spans="1:11" s="124" customFormat="1" ht="20.25" x14ac:dyDescent="0.3">
      <c r="A114" s="118"/>
      <c r="B114" s="119"/>
      <c r="C114" s="120"/>
      <c r="D114" s="121"/>
      <c r="E114" s="122"/>
      <c r="G114" s="122"/>
      <c r="H114" s="123"/>
      <c r="I114" s="123"/>
      <c r="K114" s="123"/>
    </row>
    <row r="115" spans="1:11" s="124" customFormat="1" ht="20.25" x14ac:dyDescent="0.3">
      <c r="A115" s="118" t="s">
        <v>118</v>
      </c>
      <c r="B115" s="119"/>
      <c r="C115" s="120"/>
      <c r="D115" s="121"/>
      <c r="E115" s="126" t="s">
        <v>17</v>
      </c>
      <c r="G115" s="122"/>
      <c r="H115" s="123"/>
      <c r="I115" s="123"/>
      <c r="J115" s="124" t="s">
        <v>17</v>
      </c>
      <c r="K115" s="123"/>
    </row>
    <row r="116" spans="1:11" s="124" customFormat="1" ht="20.25" x14ac:dyDescent="0.3">
      <c r="A116" s="118" t="s">
        <v>26</v>
      </c>
      <c r="B116" s="119"/>
      <c r="C116" s="120"/>
      <c r="D116" s="121"/>
      <c r="E116" s="127" t="s">
        <v>119</v>
      </c>
      <c r="G116" s="122"/>
      <c r="H116" s="123"/>
      <c r="I116" s="123"/>
      <c r="J116" s="124" t="s">
        <v>27</v>
      </c>
      <c r="K116" s="123"/>
    </row>
    <row r="117" spans="1:11" s="124" customFormat="1" ht="20.25" x14ac:dyDescent="0.3">
      <c r="A117" s="118" t="s">
        <v>23</v>
      </c>
      <c r="B117" s="119"/>
      <c r="C117" s="120"/>
      <c r="D117" s="121"/>
      <c r="E117" s="127" t="s">
        <v>123</v>
      </c>
      <c r="G117" s="122"/>
      <c r="H117" s="123"/>
      <c r="I117" s="123"/>
      <c r="J117" s="124" t="s">
        <v>120</v>
      </c>
      <c r="K117" s="123"/>
    </row>
    <row r="118" spans="1:11" s="124" customFormat="1" ht="20.25" x14ac:dyDescent="0.3">
      <c r="A118" s="118"/>
      <c r="B118" s="119"/>
      <c r="C118" s="120"/>
      <c r="D118" s="121"/>
      <c r="E118" s="122"/>
      <c r="F118" s="122"/>
      <c r="G118" s="122"/>
      <c r="H118" s="123"/>
      <c r="I118" s="123"/>
      <c r="J118" s="123"/>
      <c r="K118" s="123"/>
    </row>
    <row r="119" spans="1:11" s="124" customFormat="1" ht="20.25" x14ac:dyDescent="0.3">
      <c r="A119" s="118"/>
      <c r="B119" s="119"/>
      <c r="C119" s="120"/>
      <c r="D119" s="121"/>
      <c r="E119" s="122"/>
      <c r="F119" s="122"/>
      <c r="G119" s="122"/>
      <c r="H119" s="123"/>
      <c r="I119" s="123"/>
      <c r="J119" s="123"/>
      <c r="K119" s="123"/>
    </row>
    <row r="120" spans="1:11" s="124" customFormat="1" ht="20.25" x14ac:dyDescent="0.3">
      <c r="A120" s="118"/>
      <c r="B120" s="119"/>
      <c r="C120" s="120"/>
      <c r="D120" s="121"/>
      <c r="E120" s="122"/>
      <c r="F120" s="122"/>
      <c r="G120" s="122"/>
      <c r="H120" s="123"/>
      <c r="I120" s="123"/>
      <c r="J120" s="123"/>
      <c r="K120" s="123"/>
    </row>
    <row r="121" spans="1:11" s="124" customFormat="1" ht="20.25" x14ac:dyDescent="0.3">
      <c r="A121" s="121"/>
      <c r="B121" s="125" t="s">
        <v>22</v>
      </c>
      <c r="C121" s="120"/>
      <c r="D121" s="121"/>
      <c r="E121" s="122"/>
      <c r="F121" s="122"/>
      <c r="G121" s="122"/>
      <c r="H121" s="123"/>
      <c r="I121" s="123"/>
      <c r="J121" s="123"/>
      <c r="K121" s="123"/>
    </row>
    <row r="122" spans="1:11" s="124" customFormat="1" ht="20.25" x14ac:dyDescent="0.3">
      <c r="A122" s="121"/>
      <c r="B122" s="125"/>
      <c r="C122" s="120"/>
      <c r="D122" s="121"/>
      <c r="E122" s="122"/>
      <c r="F122" s="122"/>
      <c r="G122" s="122"/>
      <c r="H122" s="123"/>
      <c r="I122" s="123"/>
      <c r="J122" s="123"/>
      <c r="K122" s="123"/>
    </row>
    <row r="123" spans="1:11" s="124" customFormat="1" ht="20.25" x14ac:dyDescent="0.3">
      <c r="A123" s="121"/>
      <c r="B123" s="125"/>
      <c r="C123" s="120"/>
      <c r="D123" s="121"/>
      <c r="E123" s="122"/>
      <c r="F123" s="122"/>
      <c r="G123" s="122"/>
      <c r="H123" s="123"/>
      <c r="I123" s="124" t="s">
        <v>118</v>
      </c>
      <c r="J123" s="123"/>
      <c r="K123" s="123"/>
    </row>
    <row r="124" spans="1:11" s="124" customFormat="1" ht="20.25" x14ac:dyDescent="0.3">
      <c r="A124" s="121"/>
      <c r="B124" s="125" t="s">
        <v>118</v>
      </c>
      <c r="C124" s="120"/>
      <c r="D124" s="121"/>
      <c r="E124" s="122"/>
      <c r="F124" s="122"/>
      <c r="G124" s="122"/>
      <c r="H124" s="123"/>
      <c r="I124" s="124" t="s">
        <v>121</v>
      </c>
      <c r="J124" s="123"/>
      <c r="K124" s="123"/>
    </row>
    <row r="125" spans="1:11" s="124" customFormat="1" ht="20.25" x14ac:dyDescent="0.3">
      <c r="A125" s="121"/>
      <c r="B125" s="125" t="s">
        <v>122</v>
      </c>
      <c r="C125" s="120"/>
      <c r="D125" s="121"/>
      <c r="E125" s="122"/>
      <c r="F125" s="122"/>
      <c r="G125" s="122"/>
      <c r="H125" s="123"/>
      <c r="I125" s="124" t="s">
        <v>25</v>
      </c>
      <c r="J125" s="123"/>
      <c r="K125" s="123"/>
    </row>
    <row r="126" spans="1:11" s="124" customFormat="1" ht="20.25" x14ac:dyDescent="0.3">
      <c r="A126" s="121"/>
      <c r="B126" s="125" t="s">
        <v>24</v>
      </c>
      <c r="C126" s="120"/>
      <c r="D126" s="121"/>
      <c r="E126" s="122"/>
      <c r="F126" s="122"/>
      <c r="G126" s="122"/>
      <c r="H126" s="123"/>
      <c r="I126" s="123"/>
      <c r="J126" s="123"/>
      <c r="K126" s="123"/>
    </row>
    <row r="127" spans="1:11" s="38" customFormat="1" ht="18" x14ac:dyDescent="0.25">
      <c r="A127" s="33"/>
      <c r="B127" s="117"/>
      <c r="C127" s="114"/>
      <c r="D127" s="33"/>
      <c r="E127" s="115"/>
      <c r="F127" s="115"/>
      <c r="G127" s="115"/>
      <c r="H127" s="116"/>
      <c r="I127" s="116"/>
      <c r="J127" s="116"/>
      <c r="K127" s="116"/>
    </row>
    <row r="128" spans="1:11" s="38" customFormat="1" ht="18" x14ac:dyDescent="0.25">
      <c r="A128" s="33"/>
      <c r="B128" s="117"/>
      <c r="C128" s="114"/>
      <c r="D128" s="33"/>
      <c r="E128" s="115"/>
      <c r="F128" s="115"/>
      <c r="G128" s="115"/>
      <c r="H128" s="116"/>
      <c r="I128" s="116"/>
      <c r="J128" s="116"/>
      <c r="K128" s="116"/>
    </row>
    <row r="129" spans="1:11" s="38" customFormat="1" ht="18" x14ac:dyDescent="0.25">
      <c r="A129" s="33"/>
      <c r="B129" s="117"/>
      <c r="C129" s="114"/>
      <c r="D129" s="33"/>
      <c r="E129" s="115"/>
      <c r="F129" s="115"/>
      <c r="G129" s="115"/>
      <c r="H129" s="116"/>
      <c r="I129" s="116"/>
      <c r="J129" s="116"/>
      <c r="K129" s="116"/>
    </row>
    <row r="130" spans="1:11" s="38" customFormat="1" ht="18" x14ac:dyDescent="0.25">
      <c r="A130" s="33"/>
      <c r="B130" s="34"/>
      <c r="C130" s="35"/>
      <c r="D130" s="33"/>
      <c r="E130" s="36"/>
      <c r="F130" s="36"/>
      <c r="G130" s="36"/>
      <c r="H130" s="37"/>
      <c r="I130" s="37"/>
      <c r="J130" s="37"/>
      <c r="K130" s="37"/>
    </row>
    <row r="131" spans="1:11" s="38" customFormat="1" ht="18" x14ac:dyDescent="0.25">
      <c r="A131" s="33"/>
      <c r="B131" s="34"/>
      <c r="C131" s="35"/>
      <c r="D131" s="33"/>
      <c r="E131" s="36"/>
      <c r="F131" s="36"/>
      <c r="G131" s="36"/>
      <c r="H131" s="37"/>
      <c r="I131" s="37"/>
      <c r="J131" s="37"/>
      <c r="K131" s="37"/>
    </row>
    <row r="132" spans="1:11" s="38" customFormat="1" ht="18" x14ac:dyDescent="0.25">
      <c r="A132" s="33"/>
      <c r="B132" s="34"/>
      <c r="C132" s="35"/>
      <c r="D132" s="33"/>
      <c r="E132" s="36"/>
      <c r="F132" s="36"/>
      <c r="G132" s="36"/>
      <c r="H132" s="37"/>
      <c r="I132" s="37"/>
      <c r="J132" s="37"/>
      <c r="K132" s="37"/>
    </row>
    <row r="133" spans="1:11" s="38" customFormat="1" ht="18" x14ac:dyDescent="0.25">
      <c r="A133" s="33"/>
      <c r="B133" s="34"/>
      <c r="C133" s="35"/>
      <c r="D133" s="33"/>
      <c r="E133" s="36"/>
      <c r="F133" s="36"/>
      <c r="G133" s="36"/>
      <c r="H133" s="37"/>
      <c r="I133" s="37"/>
      <c r="J133" s="37"/>
      <c r="K133" s="37"/>
    </row>
    <row r="134" spans="1:11" s="38" customFormat="1" ht="18" x14ac:dyDescent="0.25">
      <c r="A134" s="33"/>
      <c r="B134" s="34"/>
      <c r="C134" s="35"/>
      <c r="D134" s="33"/>
      <c r="E134" s="36"/>
      <c r="F134" s="36"/>
      <c r="G134" s="36"/>
      <c r="H134" s="37"/>
      <c r="I134" s="37"/>
      <c r="J134" s="37"/>
      <c r="K134" s="37"/>
    </row>
    <row r="135" spans="1:11" s="39" customFormat="1" ht="20.25" x14ac:dyDescent="0.3">
      <c r="D135" s="40"/>
      <c r="G135" s="41"/>
      <c r="H135" s="42"/>
      <c r="I135" s="42"/>
    </row>
    <row r="136" spans="1:11" s="39" customFormat="1" ht="20.25" x14ac:dyDescent="0.3">
      <c r="D136" s="40"/>
      <c r="G136" s="41"/>
      <c r="H136" s="42"/>
      <c r="I136" s="42"/>
    </row>
    <row r="137" spans="1:11" s="39" customFormat="1" ht="20.25" x14ac:dyDescent="0.3">
      <c r="D137" s="40"/>
      <c r="G137" s="41"/>
      <c r="H137" s="42"/>
      <c r="I137" s="42"/>
    </row>
    <row r="138" spans="1:11" s="43" customFormat="1" ht="20.25" x14ac:dyDescent="0.3">
      <c r="G138" s="44"/>
      <c r="H138" s="45"/>
      <c r="I138" s="45"/>
    </row>
    <row r="139" spans="1:11" s="43" customFormat="1" ht="20.25" x14ac:dyDescent="0.3">
      <c r="G139" s="44"/>
      <c r="H139" s="45"/>
      <c r="I139" s="45"/>
    </row>
    <row r="140" spans="1:11" s="43" customFormat="1" ht="20.25" x14ac:dyDescent="0.3">
      <c r="G140" s="44"/>
      <c r="H140" s="45"/>
      <c r="I140" s="45"/>
    </row>
    <row r="141" spans="1:11" s="43" customFormat="1" ht="20.25" x14ac:dyDescent="0.3">
      <c r="G141" s="44"/>
      <c r="H141" s="45"/>
      <c r="I141" s="45"/>
    </row>
    <row r="142" spans="1:11" s="43" customFormat="1" ht="20.25" x14ac:dyDescent="0.3">
      <c r="G142" s="44"/>
      <c r="H142" s="45"/>
      <c r="I142" s="45"/>
    </row>
    <row r="143" spans="1:11" s="43" customFormat="1" ht="20.25" x14ac:dyDescent="0.3">
      <c r="G143" s="44"/>
      <c r="H143" s="45"/>
      <c r="I143" s="45"/>
    </row>
    <row r="144" spans="1:11" s="43" customFormat="1" ht="20.25" x14ac:dyDescent="0.3">
      <c r="G144" s="44"/>
      <c r="H144" s="45"/>
      <c r="I144" s="45"/>
    </row>
    <row r="145" spans="1:10" s="43" customFormat="1" ht="20.25" x14ac:dyDescent="0.3">
      <c r="D145" s="46"/>
      <c r="G145" s="47"/>
      <c r="H145" s="45"/>
      <c r="I145" s="45"/>
    </row>
    <row r="146" spans="1:10" s="43" customFormat="1" ht="20.25" x14ac:dyDescent="0.3">
      <c r="D146" s="46"/>
      <c r="G146" s="47"/>
      <c r="H146" s="45"/>
      <c r="I146" s="45"/>
    </row>
    <row r="147" spans="1:10" s="39" customFormat="1" ht="20.25" x14ac:dyDescent="0.3">
      <c r="D147" s="40"/>
      <c r="G147" s="41"/>
      <c r="H147" s="42"/>
      <c r="I147" s="42"/>
    </row>
    <row r="148" spans="1:10" s="48" customFormat="1" ht="21" x14ac:dyDescent="0.35">
      <c r="D148" s="49"/>
      <c r="G148" s="50"/>
      <c r="H148" s="51"/>
      <c r="I148" s="51"/>
    </row>
    <row r="149" spans="1:10" s="48" customFormat="1" ht="21" x14ac:dyDescent="0.35">
      <c r="D149" s="49"/>
      <c r="G149" s="50"/>
      <c r="H149" s="51"/>
      <c r="I149" s="51"/>
    </row>
    <row r="150" spans="1:10" s="48" customFormat="1" ht="21" x14ac:dyDescent="0.35">
      <c r="D150" s="49"/>
      <c r="G150" s="50"/>
      <c r="H150" s="51"/>
      <c r="I150" s="51"/>
    </row>
    <row r="151" spans="1:10" s="48" customFormat="1" ht="21" x14ac:dyDescent="0.35">
      <c r="D151" s="49"/>
      <c r="G151" s="50"/>
      <c r="H151" s="51"/>
      <c r="I151" s="51"/>
    </row>
    <row r="152" spans="1:10" s="48" customFormat="1" ht="21" x14ac:dyDescent="0.35">
      <c r="D152" s="49"/>
      <c r="G152" s="50"/>
      <c r="H152" s="51"/>
      <c r="I152" s="51"/>
    </row>
    <row r="153" spans="1:10" s="48" customFormat="1" ht="21" x14ac:dyDescent="0.35">
      <c r="D153" s="49"/>
      <c r="G153" s="50"/>
      <c r="H153" s="51"/>
      <c r="I153" s="51"/>
    </row>
    <row r="154" spans="1:10" s="48" customFormat="1" ht="21" x14ac:dyDescent="0.35">
      <c r="D154" s="49"/>
      <c r="G154" s="50"/>
      <c r="H154" s="51"/>
      <c r="I154" s="51"/>
    </row>
    <row r="155" spans="1:10" s="48" customFormat="1" ht="21" x14ac:dyDescent="0.35">
      <c r="D155" s="49"/>
      <c r="G155" s="50"/>
      <c r="H155" s="51"/>
      <c r="I155" s="51"/>
    </row>
    <row r="156" spans="1:10" s="48" customFormat="1" ht="21" x14ac:dyDescent="0.35">
      <c r="D156" s="49"/>
      <c r="G156" s="50"/>
      <c r="H156" s="51"/>
      <c r="I156" s="51"/>
    </row>
    <row r="157" spans="1:10" s="48" customFormat="1" ht="21" x14ac:dyDescent="0.35">
      <c r="A157" s="43"/>
      <c r="D157" s="49"/>
      <c r="G157" s="50"/>
      <c r="H157" s="51"/>
      <c r="I157" s="51"/>
    </row>
    <row r="158" spans="1:10" s="48" customFormat="1" ht="21" x14ac:dyDescent="0.35">
      <c r="A158" s="43"/>
      <c r="D158" s="49"/>
      <c r="G158" s="50"/>
      <c r="H158" s="51"/>
      <c r="I158" s="51"/>
    </row>
    <row r="159" spans="1:10" s="48" customFormat="1" ht="21" x14ac:dyDescent="0.35">
      <c r="A159" s="43"/>
      <c r="D159" s="49"/>
      <c r="G159" s="50"/>
      <c r="H159" s="51"/>
      <c r="I159" s="51"/>
    </row>
    <row r="160" spans="1:10" s="48" customFormat="1" ht="21" x14ac:dyDescent="0.35">
      <c r="A160" s="43"/>
      <c r="D160" s="49"/>
      <c r="G160" s="50"/>
      <c r="H160" s="51"/>
      <c r="I160" s="51"/>
      <c r="J160" s="43"/>
    </row>
    <row r="161" spans="1:10" s="48" customFormat="1" ht="21" x14ac:dyDescent="0.35">
      <c r="A161" s="43"/>
      <c r="D161" s="43"/>
      <c r="G161" s="50"/>
      <c r="H161" s="51"/>
      <c r="I161" s="51"/>
      <c r="J161" s="43"/>
    </row>
    <row r="162" spans="1:10" s="48" customFormat="1" ht="21" x14ac:dyDescent="0.35">
      <c r="A162" s="43"/>
      <c r="D162" s="43"/>
      <c r="G162" s="50"/>
      <c r="H162" s="51"/>
      <c r="I162" s="51"/>
      <c r="J162" s="43"/>
    </row>
    <row r="163" spans="1:10" s="48" customFormat="1" ht="21" x14ac:dyDescent="0.35">
      <c r="A163" s="43"/>
      <c r="D163" s="43"/>
      <c r="G163" s="50"/>
      <c r="H163" s="51"/>
      <c r="I163" s="51"/>
      <c r="J163" s="43"/>
    </row>
    <row r="164" spans="1:10" s="48" customFormat="1" ht="21" x14ac:dyDescent="0.35">
      <c r="D164" s="49"/>
      <c r="G164" s="50"/>
      <c r="H164" s="51"/>
      <c r="I164" s="51"/>
    </row>
    <row r="165" spans="1:10" s="48" customFormat="1" ht="21" x14ac:dyDescent="0.35">
      <c r="D165" s="49"/>
      <c r="G165" s="50"/>
      <c r="H165" s="51"/>
      <c r="I165" s="51"/>
    </row>
  </sheetData>
  <mergeCells count="9">
    <mergeCell ref="A1:O1"/>
    <mergeCell ref="A2:A3"/>
    <mergeCell ref="B2:B3"/>
    <mergeCell ref="C2:C3"/>
    <mergeCell ref="D2:D3"/>
    <mergeCell ref="E2:G2"/>
    <mergeCell ref="H2:K2"/>
    <mergeCell ref="L2:M2"/>
    <mergeCell ref="N2:O2"/>
  </mergeCells>
  <printOptions horizontalCentered="1"/>
  <pageMargins left="0.39370078740157483" right="0.59055118110236227" top="0.39370078740157483" bottom="0.39370078740157483" header="0.31496062992125984" footer="0.31496062992125984"/>
  <pageSetup paperSize="295" scale="6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PK_GRO_DIFGRO_04_19 (22)</vt:lpstr>
      <vt:lpstr>'PK_GRO_DIFGRO_04_19 (22)'!Títulos_a_imprimir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Bello Flores Milton</cp:lastModifiedBy>
  <cp:lastPrinted>2023-05-16T16:30:17Z</cp:lastPrinted>
  <dcterms:created xsi:type="dcterms:W3CDTF">2018-01-25T18:44:07Z</dcterms:created>
  <dcterms:modified xsi:type="dcterms:W3CDTF">2023-05-16T19:16:37Z</dcterms:modified>
</cp:coreProperties>
</file>