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marzo 2023\"/>
    </mc:Choice>
  </mc:AlternateContent>
  <xr:revisionPtr revIDLastSave="0" documentId="13_ncr:1_{F732D6E6-91B4-494C-AF2C-EA04F5227D27}"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minimized="1" xWindow="5010" yWindow="4440" windowWidth="21600" windowHeight="1138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<sst xmlns="http://schemas.openxmlformats.org/spreadsheetml/2006/main" count="1192" uniqueCount="441">
  <si>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</si>
  <si>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</si>
  <si>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</si>
  <si>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</si>
  <si>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</si>
  <si>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</si>
  <si>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</si>
  <si>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</si>
  <si>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</si>
  <si>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</si>
  <si>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</si>
  <si>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</si>
  <si>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</si>
  <si>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</si>
  <si>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</si>
  <si>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</si>
  <si>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</si>
  <si>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</si>
  <si>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</si>
  <si>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</si>
  <si>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</si>
  <si>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</si>
  <si>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</si>
  <si>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</si>
  <si>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</si>
  <si>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</si>
  <si>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</si>
  <si>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</si>
  <si>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</si>
  <si>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</si>
  <si>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</si>
  <si>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</si>
  <si>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</si>
  <si>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</si>
  <si>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</si>
  <si>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</si>
  <si>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</si>
  <si>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</si>
  <si>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</si>
  <si>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</si>
  <si>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</si>
  <si>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</si>
  <si>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</si>
  <si>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</si>
  <si>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</si>
  <si>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</si>
  <si>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</si>
  <si>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</si>
  <si>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</si>
  <si>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</si>
  <si>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</si>
  <si>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</si>
  <si>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</si>
  <si>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</si>
  <si>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</si>
  <si>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</si>
  <si>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</si>
  <si>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</si>
  <si>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</si>
  <si>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</si>
  <si>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</si>
  <si>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</si>
  <si>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</si>
  <si>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</si>
  <si>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</si>
  <si>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</si>
  <si>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</si>
  <si>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</si>
  <si>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</si>
  <si>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</si>
  <si>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</si>
  <si>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</si>
  <si>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</si>
  <si>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</si>
  <si>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</si>
  <si>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</si>
  <si>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</si>
  <si>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</si>
  <si>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</si>
  <si>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</si>
  <si>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</si>
  <si>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</si>
  <si>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</si>
  <si>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</si>
  <si>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</si>
  <si>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</si>
  <si>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</si>
  <si>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</si>
  <si>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</si>
  <si>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</si>
  <si>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</si>
  <si>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</si>
  <si>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</si>
  <si>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</si>
  <si>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</si>
  <si>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</si>
  <si>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</si>
  <si>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</si>
  <si>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</si>
  <si>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</si>
  <si>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</si>
  <si>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</si>
  <si>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</si>
  <si>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</si>
  <si>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</si>
  <si>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</si>
  <si>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</si>
  <si>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</si>
  <si>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</si>
  <si>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</si>
  <si>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</si>
  <si>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</si>
  <si>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</si>
  <si>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</si>
  <si>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</si>
  <si>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</si>
  <si>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</si>
  <si>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</si>
  <si>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</si>
  <si>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</si>
  <si>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</si>
  <si>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</si>
  <si>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</si>
  <si>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</si>
  <si>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</si>
  <si>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</si>
  <si>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</si>
  <si>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</si>
  <si>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</si>
  <si>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</si>
  <si>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</si>
  <si>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</si>
  <si>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</si>
  <si>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</si>
  <si>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</si>
  <si>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</si>
  <si>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</si>
  <si>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</si>
  <si>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</si>
  <si>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</si>
  <si>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</si>
  <si>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</si>
  <si>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</si>
  <si>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</si>
  <si>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</si>
  <si>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</si>
  <si>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</si>
  <si>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</si>
  <si>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</si>
  <si>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</si>
  <si>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</si>
  <si>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</si>
  <si>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</si>
  <si>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</si>
  <si>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</si>
  <si>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</si>
  <si>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</si>
  <si>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</si>
  <si>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</si>
  <si>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</si>
  <si>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</si>
  <si>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</si>
  <si>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</si>
  <si>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</si>
  <si>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</si>
  <si>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</si>
  <si>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</si>
  <si>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</si>
  <si>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</si>
  <si>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</si>
  <si>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</si>
  <si>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</si>
  <si>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</si>
  <si>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</si>
  <si>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</si>
  <si>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</si>
  <si>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</si>
  <si>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</si>
  <si>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</si>
  <si>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</si>
  <si>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</si>
  <si>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</si>
  <si>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</si>
  <si>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</si>
  <si>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</si>
  <si>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</si>
  <si>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</si>
  <si>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</si>
  <si>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</si>
  <si>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</si>
  <si>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</si>
  <si>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</si>
  <si>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</si>
  <si>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</si>
  <si>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</si>
  <si>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</si>
  <si>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</si>
  <si>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</si>
  <si>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</si>
  <si>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</si>
  <si>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</si>
  <si>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</si>
  <si>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</si>
  <si>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</si>
  <si>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</si>
  <si>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</si>
  <si>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</si>
  <si>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</si>
  <si>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</si>
  <si>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</si>
  <si>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</si>
  <si>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</si>
  <si>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</si>
  <si>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</si>
  <si>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</si>
  <si>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</si>
  <si>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</si>
  <si>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</si>
  <si>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</si>
  <si>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</si>
  <si>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</si>
  <si>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</si>
  <si>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</si>
  <si>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</si>
  <si>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</si>
  <si>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</si>
  <si>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</si>
  <si>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</si>
  <si>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</si>
  <si>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</si>
  <si>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</si>
  <si>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</si>
  <si>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</si>
  <si>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</si>
  <si>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</si>
  <si>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</si>
  <si>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</si>
  <si>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</si>
  <si>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</si>
  <si>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</si>
  <si>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</si>
  <si>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</si>
  <si>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</si>
  <si>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</si>
  <si>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</si>
  <si>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</si>
  <si>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</si>
  <si>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</si>
  <si>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</si>
  <si>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</si>
  <si>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</si>
  <si>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</si>
  <si>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</si>
  <si>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</si>
  <si>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</si>
  <si>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</si>
  <si>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</si>
  <si>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</si>
  <si>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</si>
  <si>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</si>
  <si>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</si>
  <si>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</si>
  <si>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</si>
  <si>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</si>
  <si>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</si>
  <si>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</si>
  <si>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</si>
  <si>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</si>
  <si>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</si>
  <si>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</si>
  <si>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</si>
  <si>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</si>
  <si>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</si>
  <si>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</si>
  <si>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</si>
  <si>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</si>
  <si>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</si>
  <si>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</si>
  <si>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</si>
  <si>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</si>
  <si>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</si>
  <si>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</si>
  <si>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</si>
  <si>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</si>
  <si>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</si>
  <si>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</si>
  <si>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</si>
  <si>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</si>
  <si>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</si>
  <si>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</si>
  <si>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</si>
  <si>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</si>
  <si>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</si>
  <si>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</si>
  <si>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</si>
  <si>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</si>
  <si>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</si>
  <si>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</si>
  <si>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</si>
  <si>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</si>
  <si>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</si>
  <si>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</si>
  <si>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</si>
  <si>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</si>
  <si>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</si>
  <si>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</si>
  <si>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</si>
  <si>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</si>
  <si>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</si>
  <si>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</si>
  <si>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</si>
  <si>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</si>
  <si>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</si>
  <si>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</si>
  <si>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</si>
  <si>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</si>
  <si>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</si>
  <si>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</si>
  <si>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</si>
  <si>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</si>
  <si>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</si>
  <si>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</si>
  <si>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</si>
  <si>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</si>
  <si>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</si>
  <si>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</si>
  <si>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</si>
  <si>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</si>
  <si>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</si>
  <si>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</si>
  <si>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</si>
  <si>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</si>
  <si>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</si>
  <si>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</si>
  <si>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</si>
  <si>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</si>
  <si>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</si>
  <si>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</si>
  <si>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</si>
  <si>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</si>
  <si>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</si>
  <si>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</si>
  <si>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</si>
  <si>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</si>
  <si>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</si>
  <si>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</si>
  <si>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</si>
  <si>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</si>
  <si>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</si>
  <si>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</si>
  <si>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</si>
  <si>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</si>
  <si>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</si>
  <si>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</si>
  <si>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</si>
  <si>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</si>
  <si>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</si>
  <si>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</si>
  <si>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</si>
  <si>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</si>
  <si>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</si>
  <si>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</si>
  <si>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</si>
  <si>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</si>
  <si>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</si>
  <si>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</si>
  <si>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</si>
  <si>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</si>
  <si>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</si>
  <si>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</si>
  <si>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</si>
  <si>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</si>
  <si>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</si>
  <si>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</si>
  <si>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</si>
  <si>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</si>
  <si>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</si>
  <si>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</si>
  <si>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</si>
  <si>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</si>
  <si>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</si>
  <si>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</si>
  <si>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</si>
  <si>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</si>
  <si>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</si>
  <si>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</si>
  <si>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</si>
  <si>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</si>
  <si>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</si>
  <si>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</si>
  <si>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</si>
  <si>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</si>
  <si>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</si>
  <si>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</si>
  <si>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</si>
  <si>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</si>
  <si>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</si>
  <si>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</si>
  <si>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</si>
  <si>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</si>
  <si>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</si>
  <si>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</si>
  <si>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</si>
  <si>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</si>
  <si>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</si>
  <si>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</si>
  <si>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</si>
  <si>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</si>
  <si>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</si>
  <si>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</si>
  <si>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</si>
  <si>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</si>
  <si>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</si>
  <si>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</si>
  <si>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</si>
  <si>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</si>
  <si>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</si>
  <si>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</si>
  <si>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</si>
  <si>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</si>
  <si>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</si>
  <si>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</si>
  <si>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</si>
  <si>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Acapulco</t>
  </si>
  <si>
    <t>ninguna</t>
  </si>
  <si>
    <t>El sistema sinacol no arroja los mismos numeros de solicitudes confirmadas</t>
  </si>
  <si>
    <t>El sistema Sinacol no arroja los mismos numeros de solicitudes presentadas</t>
  </si>
  <si>
    <t>Jeniffer Aziadeth Villalobos Sandoval</t>
  </si>
  <si>
    <t>8:30- 16:30</t>
  </si>
  <si>
    <t>Se incorporo una notificadora mas en la delegacion Chilpancingo.</t>
  </si>
  <si>
    <t xml:space="preserve">Las audiencias programadas se acercan a los 45 días y para segundas audiencias se sobrepasan los días.   </t>
  </si>
  <si>
    <t>Saturacion de agenda en SINACOL</t>
  </si>
  <si>
    <t>01-31 marzo</t>
  </si>
  <si>
    <t xml:space="preserve">Negativa de la relacion de trabajo </t>
  </si>
  <si>
    <t>En los asuntos de despido, niegan el despido y proponen el pago de aguinaldo, vacaciones y prima vacacional de manera proporcional al año del conflicto.</t>
  </si>
  <si>
    <t>Exigencia de 20 dias por año laborado.</t>
  </si>
  <si>
    <t xml:space="preserve">No se reconoce el salario y antigüedad </t>
  </si>
  <si>
    <t xml:space="preserve">pretension de prestaciones por arriba de la propuesta al 100% </t>
  </si>
  <si>
    <t>Periodo vacacional</t>
  </si>
  <si>
    <t>sobre carga de trabajo</t>
  </si>
  <si>
    <t xml:space="preserve">La mayoria de ratificaciones se atienden en el mismo dia que lo solicitan las partes.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</si>
</sst>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20" fontId="2" fillId="2" borderId="2" xfId="0" applyNumberFormat="1" applyFont="1" applyFill="1" applyBorder="1" applyAlignment="1" applyProtection="1">
      <alignment horizontal="left"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8" fontId="2" fillId="2" borderId="2" xfId="0" applyNumberFormat="1" applyFont="1" applyFill="1" applyBorder="1" applyAlignment="1" applyProtection="1">
      <alignment horizontal="center" vertical="center"/>
      <protection locked="0"/>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7" zoomScale="70" zoomScaleNormal="70" zoomScaleSheetLayoutView="70" workbookViewId="0">
      <selection activeCell="J161" sqref="J161"/>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432</v>
      </c>
    </row>
    <row r="32" spans="1:13" ht="8.1" customHeight="1" x14ac:dyDescent="0.35"/>
    <row r="33" spans="1:13" ht="18.75" thickBot="1" x14ac:dyDescent="0.4">
      <c r="B33" s="16" t="s">
        <v>6</v>
      </c>
      <c r="C33" s="15" t="s">
        <v>423</v>
      </c>
      <c r="I33" s="16" t="s">
        <v>7</v>
      </c>
      <c r="J33" s="58">
        <v>2023</v>
      </c>
    </row>
    <row r="34" spans="1:13" ht="8.1" customHeight="1" x14ac:dyDescent="0.35"/>
    <row r="35" spans="1:13" ht="18.75" thickBot="1" x14ac:dyDescent="0.4">
      <c r="B35" s="16" t="s">
        <v>8</v>
      </c>
      <c r="C35" s="59" t="s">
        <v>428</v>
      </c>
    </row>
    <row r="36" spans="1:13" x14ac:dyDescent="0.35"/>
    <row r="37" spans="1:13" x14ac:dyDescent="0.35"/>
    <row r="38" spans="1:13" x14ac:dyDescent="0.35"/>
    <row r="39" spans="1:13" ht="39.950000000000003" customHeight="1" x14ac:dyDescent="0.35">
      <c r="A39" s="60" t="s">
        <v>9</v>
      </c>
      <c r="B39" s="60"/>
      <c r="C39" s="60"/>
      <c r="D39" s="60"/>
      <c r="E39" s="60"/>
      <c r="I39" s="60" t="s">
        <v>10</v>
      </c>
      <c r="J39" s="60"/>
      <c r="K39" s="60"/>
      <c r="L39" s="60"/>
      <c r="M39" s="60"/>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2</v>
      </c>
    </row>
    <row r="44" spans="1:13" ht="18" customHeight="1" x14ac:dyDescent="0.35">
      <c r="A44" s="37" t="s">
        <v>18</v>
      </c>
      <c r="B44" s="41">
        <f>SUM(B42:B43)</f>
        <v>9</v>
      </c>
      <c r="C44" s="41">
        <f t="shared" ref="C44:E44" si="1">SUM(C42:C43)</f>
        <v>0</v>
      </c>
      <c r="D44" s="41">
        <f t="shared" si="1"/>
        <v>0</v>
      </c>
      <c r="E44" s="41">
        <f t="shared" si="1"/>
        <v>9</v>
      </c>
      <c r="I44" s="37" t="s">
        <v>18</v>
      </c>
      <c r="J44" s="42">
        <f>SUM(J42:J43)</f>
        <v>5</v>
      </c>
    </row>
    <row r="45" spans="1:13" ht="18" customHeight="1" x14ac:dyDescent="0.35"/>
    <row r="46" spans="1:13" ht="18" customHeight="1" x14ac:dyDescent="0.35">
      <c r="A46" s="4" t="s">
        <v>19</v>
      </c>
      <c r="B46" s="74"/>
      <c r="C46" s="75"/>
      <c r="D46" s="75"/>
      <c r="E46" s="76"/>
      <c r="I46" s="4" t="s">
        <v>19</v>
      </c>
      <c r="J46" s="74" t="s">
        <v>429</v>
      </c>
      <c r="K46" s="75"/>
      <c r="L46" s="75"/>
      <c r="M46" s="76"/>
    </row>
    <row r="47" spans="1:13" ht="18" customHeight="1" x14ac:dyDescent="0.35">
      <c r="A47" s="4"/>
      <c r="B47" s="77"/>
      <c r="C47" s="78"/>
      <c r="D47" s="78"/>
      <c r="E47" s="79"/>
      <c r="I47" s="4"/>
      <c r="J47" s="77"/>
      <c r="K47" s="78"/>
      <c r="L47" s="78"/>
      <c r="M47" s="79"/>
    </row>
    <row r="48" spans="1:13" ht="18" customHeight="1" x14ac:dyDescent="0.35">
      <c r="B48" s="80"/>
      <c r="C48" s="81"/>
      <c r="D48" s="81"/>
      <c r="E48" s="82"/>
      <c r="J48" s="80"/>
      <c r="K48" s="81"/>
      <c r="L48" s="81"/>
      <c r="M48" s="82"/>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0" t="s">
        <v>21</v>
      </c>
      <c r="B54" s="70"/>
      <c r="C54" s="70"/>
      <c r="D54" s="70"/>
      <c r="E54" s="5">
        <v>1978</v>
      </c>
      <c r="I54" s="4" t="s">
        <v>19</v>
      </c>
      <c r="J54" s="62"/>
      <c r="K54" s="62"/>
      <c r="L54" s="62"/>
      <c r="M54" s="62"/>
    </row>
    <row r="55" spans="1:13" x14ac:dyDescent="0.35">
      <c r="J55" s="62"/>
      <c r="K55" s="62"/>
      <c r="L55" s="62"/>
      <c r="M55" s="62"/>
    </row>
    <row r="56" spans="1:13" x14ac:dyDescent="0.35"/>
    <row r="57" spans="1:13" ht="54.95" customHeight="1" x14ac:dyDescent="0.35">
      <c r="A57" s="60" t="s">
        <v>22</v>
      </c>
      <c r="B57" s="60"/>
      <c r="C57" s="60"/>
      <c r="D57" s="60"/>
      <c r="E57" s="60"/>
      <c r="I57" s="60" t="s">
        <v>23</v>
      </c>
      <c r="J57" s="60"/>
      <c r="K57" s="60"/>
      <c r="L57" s="60"/>
      <c r="M57" s="60"/>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93</v>
      </c>
      <c r="E61" s="5">
        <v>153</v>
      </c>
      <c r="I61" s="6" t="s">
        <v>24</v>
      </c>
      <c r="K61" s="5">
        <v>88</v>
      </c>
      <c r="M61" s="5">
        <v>143</v>
      </c>
    </row>
    <row r="62" spans="1:13" ht="5.0999999999999996" customHeight="1" x14ac:dyDescent="0.35"/>
    <row r="63" spans="1:13" ht="18.75" thickBot="1" x14ac:dyDescent="0.4">
      <c r="A63" s="6" t="s">
        <v>25</v>
      </c>
      <c r="C63" s="5">
        <v>5</v>
      </c>
      <c r="E63" s="5">
        <v>4</v>
      </c>
      <c r="I63" s="6" t="s">
        <v>25</v>
      </c>
      <c r="K63" s="5">
        <v>4</v>
      </c>
      <c r="M63" s="5">
        <v>3</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7</v>
      </c>
      <c r="E67" s="5">
        <v>7</v>
      </c>
      <c r="I67" s="6" t="s">
        <v>27</v>
      </c>
      <c r="K67" s="5">
        <v>4</v>
      </c>
      <c r="M67" s="5">
        <v>4</v>
      </c>
    </row>
    <row r="68" spans="1:13" ht="5.0999999999999996" customHeight="1" x14ac:dyDescent="0.35"/>
    <row r="69" spans="1:13" ht="18.75" thickBot="1" x14ac:dyDescent="0.4">
      <c r="A69" s="6" t="s">
        <v>28</v>
      </c>
      <c r="C69" s="5">
        <v>158</v>
      </c>
      <c r="E69" s="5">
        <v>115</v>
      </c>
      <c r="I69" s="6" t="s">
        <v>28</v>
      </c>
      <c r="K69" s="5">
        <v>102</v>
      </c>
      <c r="M69" s="5">
        <v>74</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263</v>
      </c>
      <c r="E75" s="43">
        <f>SUM(E61:E73)</f>
        <v>279</v>
      </c>
      <c r="J75" s="14" t="s">
        <v>31</v>
      </c>
      <c r="K75" s="43">
        <f>SUM(K61:K73)</f>
        <v>198</v>
      </c>
      <c r="M75" s="43">
        <f>SUM(M61:M73)</f>
        <v>224</v>
      </c>
    </row>
    <row r="76" spans="1:13" x14ac:dyDescent="0.35"/>
    <row r="77" spans="1:13" x14ac:dyDescent="0.35">
      <c r="A77" s="4" t="s">
        <v>19</v>
      </c>
      <c r="B77" s="74" t="s">
        <v>426</v>
      </c>
      <c r="C77" s="75"/>
      <c r="D77" s="75"/>
      <c r="E77" s="76"/>
      <c r="I77" s="4" t="s">
        <v>19</v>
      </c>
      <c r="J77" s="62" t="s">
        <v>425</v>
      </c>
      <c r="K77" s="62"/>
      <c r="L77" s="62"/>
      <c r="M77" s="62"/>
    </row>
    <row r="78" spans="1:13" x14ac:dyDescent="0.35">
      <c r="B78" s="77"/>
      <c r="C78" s="78"/>
      <c r="D78" s="78"/>
      <c r="E78" s="79"/>
      <c r="J78" s="62"/>
      <c r="K78" s="62"/>
      <c r="L78" s="62"/>
      <c r="M78" s="62"/>
    </row>
    <row r="79" spans="1:13" x14ac:dyDescent="0.35">
      <c r="B79" s="80"/>
      <c r="C79" s="81"/>
      <c r="D79" s="81"/>
      <c r="E79" s="82"/>
      <c r="J79" s="62"/>
      <c r="K79" s="62"/>
      <c r="L79" s="62"/>
      <c r="M79" s="62"/>
    </row>
    <row r="80" spans="1:13" x14ac:dyDescent="0.35"/>
    <row r="81" spans="1:13" x14ac:dyDescent="0.35"/>
    <row r="82" spans="1:13" ht="39.950000000000003" customHeight="1" x14ac:dyDescent="0.35">
      <c r="A82" s="60" t="s">
        <v>32</v>
      </c>
      <c r="B82" s="60"/>
      <c r="C82" s="60"/>
      <c r="D82" s="60"/>
      <c r="E82" s="60"/>
      <c r="I82" s="60" t="s">
        <v>33</v>
      </c>
      <c r="J82" s="60"/>
      <c r="K82" s="60"/>
      <c r="L82" s="60"/>
      <c r="M82" s="60"/>
    </row>
    <row r="83" spans="1:13" ht="18.75" thickBot="1" x14ac:dyDescent="0.4"/>
    <row r="84" spans="1:13" ht="30" customHeight="1" thickBot="1" x14ac:dyDescent="0.4">
      <c r="A84" s="11" t="s">
        <v>34</v>
      </c>
      <c r="B84" s="5">
        <v>4</v>
      </c>
      <c r="I84" s="87" t="s">
        <v>35</v>
      </c>
      <c r="J84" s="87"/>
      <c r="K84" s="43">
        <f>SUM(K88,K86,K90)</f>
        <v>691</v>
      </c>
    </row>
    <row r="85" spans="1:13" ht="5.0999999999999996" customHeight="1" x14ac:dyDescent="0.35">
      <c r="A85" s="11"/>
      <c r="I85" s="6"/>
      <c r="J85" s="6"/>
    </row>
    <row r="86" spans="1:13" ht="18" customHeight="1" thickBot="1" x14ac:dyDescent="0.4">
      <c r="A86" s="11" t="s">
        <v>36</v>
      </c>
      <c r="B86" s="5">
        <v>0</v>
      </c>
      <c r="I86" s="19" t="s">
        <v>37</v>
      </c>
      <c r="K86" s="5">
        <v>325</v>
      </c>
    </row>
    <row r="87" spans="1:13" ht="5.0999999999999996" customHeight="1" x14ac:dyDescent="0.35">
      <c r="I87" s="18"/>
    </row>
    <row r="88" spans="1:13" ht="18" customHeight="1" thickBot="1" x14ac:dyDescent="0.4">
      <c r="I88" s="19" t="s">
        <v>38</v>
      </c>
      <c r="K88" s="5">
        <v>366</v>
      </c>
    </row>
    <row r="89" spans="1:13" ht="5.0999999999999996" customHeight="1" x14ac:dyDescent="0.35">
      <c r="I89" s="19"/>
    </row>
    <row r="90" spans="1:13" ht="18" customHeight="1" thickBot="1" x14ac:dyDescent="0.4">
      <c r="A90" s="4" t="s">
        <v>19</v>
      </c>
      <c r="B90" s="74"/>
      <c r="C90" s="75"/>
      <c r="D90" s="75"/>
      <c r="E90" s="76"/>
      <c r="I90" s="19" t="s">
        <v>39</v>
      </c>
      <c r="K90" s="5">
        <v>0</v>
      </c>
    </row>
    <row r="91" spans="1:13" x14ac:dyDescent="0.35">
      <c r="B91" s="77"/>
      <c r="C91" s="78"/>
      <c r="D91" s="78"/>
      <c r="E91" s="79"/>
    </row>
    <row r="92" spans="1:13" ht="30" customHeight="1" thickBot="1" x14ac:dyDescent="0.4">
      <c r="B92" s="77"/>
      <c r="C92" s="78"/>
      <c r="D92" s="78"/>
      <c r="E92" s="79"/>
      <c r="I92" s="68" t="s">
        <v>40</v>
      </c>
      <c r="J92" s="68"/>
      <c r="K92" s="5">
        <v>36</v>
      </c>
    </row>
    <row r="93" spans="1:13" ht="5.0999999999999996" customHeight="1" x14ac:dyDescent="0.35">
      <c r="B93" s="80"/>
      <c r="C93" s="81"/>
      <c r="D93" s="81"/>
      <c r="E93" s="82"/>
    </row>
    <row r="94" spans="1:13" ht="50.1" customHeight="1" thickBot="1" x14ac:dyDescent="0.4">
      <c r="I94" s="68" t="s">
        <v>41</v>
      </c>
      <c r="J94" s="68"/>
      <c r="K94" s="5">
        <v>235</v>
      </c>
    </row>
    <row r="95" spans="1:13" ht="5.0999999999999996" customHeight="1" x14ac:dyDescent="0.35"/>
    <row r="96" spans="1:13" ht="18.75" thickBot="1" x14ac:dyDescent="0.4">
      <c r="I96" s="68" t="s">
        <v>42</v>
      </c>
      <c r="J96" s="68"/>
      <c r="K96" s="5">
        <v>442</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60" t="s">
        <v>43</v>
      </c>
      <c r="B104" s="60"/>
      <c r="C104" s="60"/>
      <c r="D104" s="60"/>
      <c r="E104" s="60"/>
      <c r="I104" s="60" t="s">
        <v>44</v>
      </c>
      <c r="J104" s="60"/>
      <c r="K104" s="60"/>
      <c r="L104" s="60"/>
      <c r="M104" s="60"/>
    </row>
    <row r="105" spans="1:13" x14ac:dyDescent="0.35"/>
    <row r="106" spans="1:13" ht="39.950000000000003" customHeight="1" thickBot="1" x14ac:dyDescent="0.4">
      <c r="A106" s="11" t="s">
        <v>45</v>
      </c>
      <c r="B106" s="5">
        <v>50</v>
      </c>
      <c r="I106" s="2" t="s">
        <v>46</v>
      </c>
      <c r="J106" s="62" t="s">
        <v>433</v>
      </c>
      <c r="K106" s="62"/>
      <c r="L106" s="62"/>
      <c r="M106" s="62"/>
    </row>
    <row r="107" spans="1:13" ht="5.0999999999999996" customHeight="1" x14ac:dyDescent="0.35">
      <c r="A107" s="11"/>
      <c r="I107" s="3"/>
    </row>
    <row r="108" spans="1:13" ht="39.950000000000003" customHeight="1" thickBot="1" x14ac:dyDescent="0.4">
      <c r="A108" s="11" t="s">
        <v>47</v>
      </c>
      <c r="B108" s="5">
        <v>52</v>
      </c>
      <c r="I108" s="2" t="s">
        <v>48</v>
      </c>
      <c r="J108" s="62" t="s">
        <v>434</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435</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436</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437</v>
      </c>
      <c r="K114" s="62"/>
      <c r="L114" s="62"/>
      <c r="M114" s="62"/>
    </row>
    <row r="115" spans="1:13" x14ac:dyDescent="0.35"/>
    <row r="116" spans="1:13" x14ac:dyDescent="0.35"/>
    <row r="117" spans="1:13" ht="39.950000000000003" customHeight="1" x14ac:dyDescent="0.35">
      <c r="A117" s="60" t="s">
        <v>52</v>
      </c>
      <c r="B117" s="60"/>
      <c r="C117" s="60"/>
      <c r="D117" s="60"/>
      <c r="E117" s="60"/>
      <c r="I117" s="60" t="s">
        <v>53</v>
      </c>
      <c r="J117" s="60"/>
      <c r="K117" s="60"/>
      <c r="L117" s="60"/>
      <c r="M117" s="60"/>
    </row>
    <row r="118" spans="1:13" ht="18" customHeight="1" x14ac:dyDescent="0.35"/>
    <row r="119" spans="1:13" ht="30.75" thickBot="1" x14ac:dyDescent="0.4">
      <c r="A119" s="11" t="s">
        <v>45</v>
      </c>
      <c r="B119" s="5">
        <v>96</v>
      </c>
      <c r="E119" s="13"/>
      <c r="I119" s="11" t="s">
        <v>54</v>
      </c>
      <c r="J119" s="5">
        <v>21</v>
      </c>
      <c r="M119" s="13"/>
    </row>
    <row r="120" spans="1:13" ht="5.0999999999999996" customHeight="1" x14ac:dyDescent="0.35">
      <c r="I120" s="12"/>
    </row>
    <row r="121" spans="1:13" ht="30.75" thickBot="1" x14ac:dyDescent="0.4">
      <c r="A121" s="11" t="s">
        <v>55</v>
      </c>
      <c r="B121" s="5">
        <v>257</v>
      </c>
      <c r="I121" s="11" t="s">
        <v>56</v>
      </c>
      <c r="J121" s="5">
        <v>75</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4"/>
      <c r="C128" s="75"/>
      <c r="D128" s="75"/>
      <c r="E128" s="76"/>
      <c r="I128" s="4" t="s">
        <v>19</v>
      </c>
      <c r="J128" s="62"/>
      <c r="K128" s="62"/>
      <c r="L128" s="62"/>
      <c r="M128" s="62"/>
    </row>
    <row r="129" spans="1:13" ht="18" customHeight="1" x14ac:dyDescent="0.35">
      <c r="B129" s="77"/>
      <c r="C129" s="78"/>
      <c r="D129" s="78"/>
      <c r="E129" s="79"/>
      <c r="J129" s="62"/>
      <c r="K129" s="62"/>
      <c r="L129" s="62"/>
      <c r="M129" s="62"/>
    </row>
    <row r="130" spans="1:13" ht="18" customHeight="1" x14ac:dyDescent="0.35">
      <c r="B130" s="80"/>
      <c r="C130" s="81"/>
      <c r="D130" s="81"/>
      <c r="E130" s="82"/>
      <c r="J130" s="62"/>
      <c r="K130" s="62"/>
      <c r="L130" s="62"/>
      <c r="M130" s="62"/>
    </row>
    <row r="131" spans="1:13" ht="18" customHeight="1" x14ac:dyDescent="0.35"/>
    <row r="132" spans="1:13" ht="27.95" customHeight="1" x14ac:dyDescent="0.35">
      <c r="I132" s="88" t="str">
        <f>IF((B119)&lt;&gt;(J119+J121+J123+J125), "NOTA: La suma de los Convenios celebrados derivados de conciliación señalados en el inciso a. de la pregunta 13 debe coincidir con la suma de los valores de los incisos de la pregunta 14.", "")</f>
        <v/>
      </c>
      <c r="J132" s="88"/>
      <c r="K132" s="88"/>
      <c r="L132" s="88"/>
      <c r="M132" s="88"/>
    </row>
    <row r="133" spans="1:13" ht="27.95" customHeight="1" x14ac:dyDescent="0.35">
      <c r="I133" s="88"/>
      <c r="J133" s="88"/>
      <c r="K133" s="88"/>
      <c r="L133" s="88"/>
      <c r="M133" s="88"/>
    </row>
    <row r="134" spans="1:13" ht="18" customHeight="1" x14ac:dyDescent="0.35"/>
    <row r="135" spans="1:13" ht="18" customHeight="1" x14ac:dyDescent="0.35"/>
    <row r="136" spans="1:13" ht="39.950000000000003" customHeight="1" x14ac:dyDescent="0.35">
      <c r="A136" s="60" t="s">
        <v>59</v>
      </c>
      <c r="B136" s="60"/>
      <c r="C136" s="60"/>
      <c r="D136" s="60"/>
      <c r="E136" s="60"/>
    </row>
    <row r="137" spans="1:13" ht="18" customHeight="1" x14ac:dyDescent="0.35"/>
    <row r="138" spans="1:13" x14ac:dyDescent="0.35">
      <c r="A138" s="71" t="s">
        <v>60</v>
      </c>
      <c r="B138" s="72"/>
      <c r="C138" s="73"/>
      <c r="I138" s="63" t="s">
        <v>61</v>
      </c>
      <c r="J138" s="63"/>
      <c r="K138" s="63"/>
      <c r="L138" s="63"/>
      <c r="M138" s="63"/>
    </row>
    <row r="139" spans="1:13" ht="45" x14ac:dyDescent="0.35">
      <c r="A139" s="49" t="s">
        <v>62</v>
      </c>
      <c r="B139" s="20" t="s">
        <v>63</v>
      </c>
      <c r="C139" s="20" t="s">
        <v>64</v>
      </c>
    </row>
    <row r="140" spans="1:13" ht="18" customHeight="1" thickBot="1" x14ac:dyDescent="0.4">
      <c r="A140" s="21" t="s">
        <v>65</v>
      </c>
      <c r="B140" s="22">
        <v>7</v>
      </c>
      <c r="C140" s="23">
        <f>IF(ISERROR(B140/$B$146),0,(B140/$B$146))</f>
        <v>7.2916666666666671E-2</v>
      </c>
      <c r="I140" s="26" t="s">
        <v>66</v>
      </c>
      <c r="J140" s="27">
        <v>5</v>
      </c>
    </row>
    <row r="141" spans="1:13" ht="18" customHeight="1" thickBot="1" x14ac:dyDescent="0.4">
      <c r="A141" s="21" t="s">
        <v>67</v>
      </c>
      <c r="B141" s="22">
        <v>2</v>
      </c>
      <c r="C141" s="23">
        <f t="shared" ref="C141:C145" si="2">IF(ISERROR(B141/$B$146),0,(B141/$B$146))</f>
        <v>2.0833333333333332E-2</v>
      </c>
      <c r="I141" s="12"/>
      <c r="J141" s="27">
        <v>5</v>
      </c>
    </row>
    <row r="142" spans="1:13" ht="18" customHeight="1" thickBot="1" x14ac:dyDescent="0.4">
      <c r="A142" s="21" t="s">
        <v>68</v>
      </c>
      <c r="B142" s="22">
        <v>2</v>
      </c>
      <c r="C142" s="23">
        <f t="shared" si="2"/>
        <v>2.0833333333333332E-2</v>
      </c>
      <c r="I142" s="12"/>
      <c r="J142" s="27">
        <v>5</v>
      </c>
    </row>
    <row r="143" spans="1:13" ht="18" customHeight="1" x14ac:dyDescent="0.35">
      <c r="A143" s="21" t="s">
        <v>69</v>
      </c>
      <c r="B143" s="22">
        <v>30</v>
      </c>
      <c r="C143" s="23">
        <f t="shared" si="2"/>
        <v>0.3125</v>
      </c>
      <c r="I143" s="12"/>
      <c r="J143" s="12"/>
    </row>
    <row r="144" spans="1:13" ht="18" customHeight="1" thickBot="1" x14ac:dyDescent="0.4">
      <c r="A144" s="21" t="s">
        <v>70</v>
      </c>
      <c r="B144" s="22">
        <v>40</v>
      </c>
      <c r="C144" s="23">
        <f t="shared" si="2"/>
        <v>0.41666666666666669</v>
      </c>
      <c r="I144" s="26" t="s">
        <v>71</v>
      </c>
      <c r="J144" s="27">
        <v>46</v>
      </c>
    </row>
    <row r="145" spans="1:13" ht="18" customHeight="1" thickBot="1" x14ac:dyDescent="0.4">
      <c r="A145" s="21" t="s">
        <v>72</v>
      </c>
      <c r="B145" s="22">
        <v>15</v>
      </c>
      <c r="C145" s="23">
        <f t="shared" si="2"/>
        <v>0.15625</v>
      </c>
      <c r="I145" s="12"/>
      <c r="J145" s="27">
        <v>46</v>
      </c>
    </row>
    <row r="146" spans="1:13" ht="18" customHeight="1" thickBot="1" x14ac:dyDescent="0.4">
      <c r="A146" s="20" t="s">
        <v>14</v>
      </c>
      <c r="B146" s="24">
        <f>SUM(B140:B145)</f>
        <v>96</v>
      </c>
      <c r="C146" s="25">
        <f>SUM(C140:C145)</f>
        <v>1</v>
      </c>
      <c r="I146" s="12"/>
      <c r="J146" s="27">
        <v>47</v>
      </c>
    </row>
    <row r="147" spans="1:13" ht="18" customHeight="1" x14ac:dyDescent="0.35"/>
    <row r="148" spans="1:13" ht="18" customHeight="1" x14ac:dyDescent="0.35">
      <c r="A148" s="61" t="str">
        <f>IF(B146&lt;&gt;B119,"NOTA: La suma de los Convenios celebrados derivados de conciliación señalados en el inciso a. de la pregunta 13 debe coincidir con la suma de los valores de la presente tabla.","")</f>
        <v/>
      </c>
      <c r="B148" s="61"/>
      <c r="C148" s="61"/>
      <c r="I148" s="64" t="s">
        <v>73</v>
      </c>
      <c r="J148" s="65" t="s">
        <v>74</v>
      </c>
      <c r="K148" s="65"/>
      <c r="L148" s="65"/>
      <c r="M148" s="65"/>
    </row>
    <row r="149" spans="1:13" ht="18" customHeight="1" x14ac:dyDescent="0.35">
      <c r="A149" s="61"/>
      <c r="B149" s="61"/>
      <c r="C149" s="61"/>
      <c r="I149" s="64"/>
      <c r="J149" s="65"/>
      <c r="K149" s="65"/>
      <c r="L149" s="65"/>
      <c r="M149" s="65"/>
    </row>
    <row r="150" spans="1:13" ht="18" customHeight="1" x14ac:dyDescent="0.35">
      <c r="A150" s="61"/>
      <c r="B150" s="61"/>
      <c r="C150" s="61"/>
      <c r="I150" s="64"/>
      <c r="J150" s="65"/>
      <c r="K150" s="65"/>
      <c r="L150" s="65"/>
      <c r="M150" s="65"/>
    </row>
    <row r="151" spans="1:13" ht="18" customHeight="1" x14ac:dyDescent="0.35">
      <c r="A151" s="61"/>
      <c r="B151" s="61"/>
      <c r="C151" s="61"/>
      <c r="I151" s="64"/>
      <c r="J151" s="65"/>
      <c r="K151" s="65"/>
      <c r="L151" s="65"/>
      <c r="M151" s="65"/>
    </row>
    <row r="152" spans="1:13" ht="18" customHeight="1" x14ac:dyDescent="0.35">
      <c r="A152" s="61"/>
      <c r="B152" s="61"/>
      <c r="C152" s="61"/>
      <c r="I152" s="64"/>
      <c r="J152" s="65"/>
      <c r="K152" s="65"/>
      <c r="L152" s="65"/>
      <c r="M152" s="65"/>
    </row>
    <row r="153" spans="1:13" ht="18" customHeight="1" x14ac:dyDescent="0.35">
      <c r="A153" s="61"/>
      <c r="B153" s="61"/>
      <c r="C153" s="61"/>
    </row>
    <row r="154" spans="1:13" ht="18" customHeight="1" x14ac:dyDescent="0.35">
      <c r="A154" s="61"/>
      <c r="B154" s="61"/>
      <c r="C154" s="61"/>
      <c r="I154" s="4" t="s">
        <v>75</v>
      </c>
      <c r="J154" s="62"/>
      <c r="K154" s="62"/>
      <c r="L154" s="62"/>
      <c r="M154" s="62"/>
    </row>
    <row r="155" spans="1:13" ht="18" customHeight="1" x14ac:dyDescent="0.35">
      <c r="A155" s="61"/>
      <c r="B155" s="61"/>
      <c r="C155" s="61"/>
      <c r="I155" s="4"/>
      <c r="J155" s="62"/>
      <c r="K155" s="62"/>
      <c r="L155" s="62"/>
      <c r="M155" s="62"/>
    </row>
    <row r="156" spans="1:13" ht="18" customHeight="1" x14ac:dyDescent="0.35">
      <c r="A156" s="61"/>
      <c r="B156" s="61"/>
      <c r="C156" s="61"/>
      <c r="J156" s="62"/>
      <c r="K156" s="62"/>
      <c r="L156" s="62"/>
      <c r="M156" s="62"/>
    </row>
    <row r="157" spans="1:13" ht="18" customHeight="1" x14ac:dyDescent="0.35"/>
    <row r="158" spans="1:13" ht="18" customHeight="1" x14ac:dyDescent="0.35"/>
    <row r="159" spans="1:13" x14ac:dyDescent="0.35">
      <c r="A159" s="71" t="s">
        <v>76</v>
      </c>
      <c r="B159" s="72"/>
      <c r="C159" s="73"/>
      <c r="I159" s="63" t="s">
        <v>77</v>
      </c>
      <c r="J159" s="63"/>
      <c r="K159" s="63"/>
      <c r="L159" s="63"/>
      <c r="M159" s="63"/>
    </row>
    <row r="160" spans="1:13" ht="45" x14ac:dyDescent="0.35">
      <c r="A160" s="49" t="s">
        <v>62</v>
      </c>
      <c r="B160" s="20" t="s">
        <v>63</v>
      </c>
      <c r="C160" s="20" t="s">
        <v>64</v>
      </c>
    </row>
    <row r="161" spans="1:13" ht="18" customHeight="1" thickBot="1" x14ac:dyDescent="0.4">
      <c r="A161" s="21" t="s">
        <v>65</v>
      </c>
      <c r="B161" s="22">
        <v>245</v>
      </c>
      <c r="C161" s="23">
        <f>IF(ISERROR(B161/$B$167),0,(B161/$B$167))</f>
        <v>0.953307392996109</v>
      </c>
      <c r="I161" s="26" t="s">
        <v>66</v>
      </c>
      <c r="J161" s="27">
        <v>1</v>
      </c>
    </row>
    <row r="162" spans="1:13" ht="18" customHeight="1" thickBot="1" x14ac:dyDescent="0.4">
      <c r="A162" s="21" t="s">
        <v>67</v>
      </c>
      <c r="B162" s="22">
        <v>10</v>
      </c>
      <c r="C162" s="23">
        <f t="shared" ref="C162:C166" si="3">IF(ISERROR(B162/$B$167),0,(B162/$B$167))</f>
        <v>3.8910505836575876E-2</v>
      </c>
      <c r="I162" s="12"/>
      <c r="J162" s="27">
        <v>1</v>
      </c>
    </row>
    <row r="163" spans="1:13" ht="18" customHeight="1" thickBot="1" x14ac:dyDescent="0.4">
      <c r="A163" s="21" t="s">
        <v>68</v>
      </c>
      <c r="B163" s="22">
        <v>1</v>
      </c>
      <c r="C163" s="23">
        <f t="shared" si="3"/>
        <v>3.8910505836575876E-3</v>
      </c>
      <c r="I163" s="12"/>
      <c r="J163" s="27">
        <v>1</v>
      </c>
    </row>
    <row r="164" spans="1:13" ht="18" customHeight="1" x14ac:dyDescent="0.35">
      <c r="A164" s="21" t="s">
        <v>69</v>
      </c>
      <c r="B164" s="22">
        <v>1</v>
      </c>
      <c r="C164" s="23">
        <f t="shared" si="3"/>
        <v>3.8910505836575876E-3</v>
      </c>
      <c r="I164" s="12"/>
      <c r="J164" s="12"/>
    </row>
    <row r="165" spans="1:13" ht="18" customHeight="1" thickBot="1" x14ac:dyDescent="0.4">
      <c r="A165" s="21" t="s">
        <v>70</v>
      </c>
      <c r="B165" s="22">
        <v>0</v>
      </c>
      <c r="C165" s="23">
        <f t="shared" si="3"/>
        <v>0</v>
      </c>
      <c r="I165" s="26" t="s">
        <v>71</v>
      </c>
      <c r="J165" s="27">
        <v>15</v>
      </c>
    </row>
    <row r="166" spans="1:13" ht="18" customHeight="1" thickBot="1" x14ac:dyDescent="0.4">
      <c r="A166" s="21" t="s">
        <v>72</v>
      </c>
      <c r="B166" s="22">
        <v>0</v>
      </c>
      <c r="C166" s="23">
        <f t="shared" si="3"/>
        <v>0</v>
      </c>
      <c r="I166" s="12"/>
      <c r="J166" s="27">
        <v>16</v>
      </c>
    </row>
    <row r="167" spans="1:13" ht="18" customHeight="1" thickBot="1" x14ac:dyDescent="0.4">
      <c r="A167" s="20" t="s">
        <v>14</v>
      </c>
      <c r="B167" s="24">
        <f>SUM(B161:B166)</f>
        <v>257</v>
      </c>
      <c r="C167" s="25">
        <f>SUM(C161:C166)</f>
        <v>1</v>
      </c>
      <c r="I167" s="12"/>
      <c r="J167" s="27">
        <v>27</v>
      </c>
    </row>
    <row r="168" spans="1:13" ht="18" customHeight="1" x14ac:dyDescent="0.35"/>
    <row r="169" spans="1:13" ht="18" customHeight="1" x14ac:dyDescent="0.35">
      <c r="A169" s="61" t="str">
        <f>IF(B167&lt;&gt;B121,"NOTA: La suma de las Ratificaciones de convenio señalados en el inciso b. de la pregunta 13 debe coincidir con la suma de los valores de la presente tabla.","")</f>
        <v/>
      </c>
      <c r="B169" s="61"/>
      <c r="C169" s="61"/>
      <c r="I169" s="64" t="s">
        <v>73</v>
      </c>
      <c r="J169" s="65" t="s">
        <v>74</v>
      </c>
      <c r="K169" s="65"/>
      <c r="L169" s="65"/>
      <c r="M169" s="65"/>
    </row>
    <row r="170" spans="1:13" ht="18" customHeight="1" x14ac:dyDescent="0.35">
      <c r="A170" s="61"/>
      <c r="B170" s="61"/>
      <c r="C170" s="61"/>
      <c r="I170" s="64"/>
      <c r="J170" s="65"/>
      <c r="K170" s="65"/>
      <c r="L170" s="65"/>
      <c r="M170" s="65"/>
    </row>
    <row r="171" spans="1:13" ht="18" customHeight="1" x14ac:dyDescent="0.35">
      <c r="A171" s="61"/>
      <c r="B171" s="61"/>
      <c r="C171" s="61"/>
      <c r="I171" s="64"/>
      <c r="J171" s="65"/>
      <c r="K171" s="65"/>
      <c r="L171" s="65"/>
      <c r="M171" s="65"/>
    </row>
    <row r="172" spans="1:13" ht="18" customHeight="1" x14ac:dyDescent="0.35">
      <c r="A172" s="61"/>
      <c r="B172" s="61"/>
      <c r="C172" s="61"/>
      <c r="I172" s="64"/>
      <c r="J172" s="65"/>
      <c r="K172" s="65"/>
      <c r="L172" s="65"/>
      <c r="M172" s="65"/>
    </row>
    <row r="173" spans="1:13" ht="18" customHeight="1" x14ac:dyDescent="0.35">
      <c r="A173" s="61"/>
      <c r="B173" s="61"/>
      <c r="C173" s="61"/>
      <c r="I173" s="64"/>
      <c r="J173" s="65"/>
      <c r="K173" s="65"/>
      <c r="L173" s="65"/>
      <c r="M173" s="65"/>
    </row>
    <row r="174" spans="1:13" ht="18" customHeight="1" x14ac:dyDescent="0.35">
      <c r="A174" s="61"/>
      <c r="B174" s="61"/>
      <c r="C174" s="61"/>
    </row>
    <row r="175" spans="1:13" ht="18" customHeight="1" x14ac:dyDescent="0.35">
      <c r="A175" s="61"/>
      <c r="B175" s="61"/>
      <c r="C175" s="61"/>
      <c r="I175" s="4" t="s">
        <v>75</v>
      </c>
      <c r="J175" s="62" t="s">
        <v>440</v>
      </c>
      <c r="K175" s="62"/>
      <c r="L175" s="62"/>
      <c r="M175" s="62"/>
    </row>
    <row r="176" spans="1:13" ht="18" customHeight="1" x14ac:dyDescent="0.35">
      <c r="A176" s="61"/>
      <c r="B176" s="61"/>
      <c r="C176" s="61"/>
      <c r="I176" s="4"/>
      <c r="J176" s="62"/>
      <c r="K176" s="62"/>
      <c r="L176" s="62"/>
      <c r="M176" s="62"/>
    </row>
    <row r="177" spans="1:13" ht="18" customHeight="1" x14ac:dyDescent="0.35">
      <c r="A177" s="61"/>
      <c r="B177" s="61"/>
      <c r="C177" s="61"/>
      <c r="J177" s="62"/>
      <c r="K177" s="62"/>
      <c r="L177" s="62"/>
      <c r="M177" s="62"/>
    </row>
    <row r="178" spans="1:13" ht="18" customHeight="1" x14ac:dyDescent="0.35"/>
    <row r="179" spans="1:13" ht="18" customHeight="1" x14ac:dyDescent="0.35"/>
    <row r="180" spans="1:13" ht="39.950000000000003" customHeight="1" x14ac:dyDescent="0.35">
      <c r="A180" s="60" t="s">
        <v>78</v>
      </c>
      <c r="B180" s="60"/>
      <c r="C180" s="60"/>
      <c r="D180" s="60"/>
      <c r="E180" s="60"/>
      <c r="I180" s="60" t="s">
        <v>33</v>
      </c>
      <c r="J180" s="60"/>
      <c r="K180" s="60"/>
      <c r="L180" s="60"/>
      <c r="M180" s="60"/>
    </row>
    <row r="181" spans="1:13" ht="18" customHeight="1" x14ac:dyDescent="0.35"/>
    <row r="182" spans="1:13" ht="39.950000000000003" customHeight="1" thickBot="1" x14ac:dyDescent="0.4">
      <c r="A182" s="2" t="s">
        <v>46</v>
      </c>
      <c r="B182" s="62" t="s">
        <v>438</v>
      </c>
      <c r="C182" s="62"/>
      <c r="D182" s="62"/>
      <c r="E182" s="62"/>
      <c r="I182" s="39" t="s">
        <v>79</v>
      </c>
      <c r="J182" s="11" t="s">
        <v>45</v>
      </c>
      <c r="K182" s="66">
        <v>3593741.18</v>
      </c>
      <c r="L182" s="67"/>
    </row>
    <row r="183" spans="1:13" ht="5.0999999999999996" customHeight="1" x14ac:dyDescent="0.35">
      <c r="A183" s="3"/>
    </row>
    <row r="184" spans="1:13" ht="39.950000000000003" customHeight="1" thickBot="1" x14ac:dyDescent="0.4">
      <c r="A184" s="2" t="s">
        <v>48</v>
      </c>
      <c r="B184" s="62" t="s">
        <v>430</v>
      </c>
      <c r="C184" s="62"/>
      <c r="D184" s="62"/>
      <c r="E184" s="62"/>
      <c r="J184" s="11" t="s">
        <v>80</v>
      </c>
      <c r="K184" s="66">
        <v>5959587.1900000004</v>
      </c>
      <c r="L184" s="67"/>
    </row>
    <row r="185" spans="1:13" ht="9.9499999999999993" customHeight="1" x14ac:dyDescent="0.35">
      <c r="A185" s="3"/>
    </row>
    <row r="186" spans="1:13" ht="39.950000000000003" customHeight="1" thickBot="1" x14ac:dyDescent="0.4">
      <c r="A186" s="2" t="s">
        <v>49</v>
      </c>
      <c r="B186" s="62" t="s">
        <v>431</v>
      </c>
      <c r="C186" s="62"/>
      <c r="D186" s="62"/>
      <c r="E186" s="62"/>
      <c r="I186" s="39" t="s">
        <v>81</v>
      </c>
      <c r="J186" s="11" t="s">
        <v>45</v>
      </c>
      <c r="K186" s="66">
        <v>2731065.8</v>
      </c>
      <c r="L186" s="67"/>
    </row>
    <row r="187" spans="1:13" ht="5.0999999999999996" customHeight="1" x14ac:dyDescent="0.35">
      <c r="A187" s="3"/>
    </row>
    <row r="188" spans="1:13" ht="39.950000000000003" customHeight="1" thickBot="1" x14ac:dyDescent="0.4">
      <c r="A188" s="2" t="s">
        <v>50</v>
      </c>
      <c r="B188" s="62" t="s">
        <v>439</v>
      </c>
      <c r="C188" s="62"/>
      <c r="D188" s="62"/>
      <c r="E188" s="62"/>
      <c r="J188" s="11" t="s">
        <v>80</v>
      </c>
      <c r="K188" s="66">
        <v>5959587.1900000004</v>
      </c>
      <c r="L188" s="67"/>
    </row>
    <row r="189" spans="1:13" ht="9.9499999999999993" customHeight="1" x14ac:dyDescent="0.35">
      <c r="A189" s="3"/>
    </row>
    <row r="190" spans="1:13" ht="39.950000000000003" customHeight="1" thickBot="1" x14ac:dyDescent="0.4">
      <c r="A190" s="2" t="s">
        <v>51</v>
      </c>
      <c r="B190" s="62" t="s">
        <v>424</v>
      </c>
      <c r="C190" s="62"/>
      <c r="D190" s="62"/>
      <c r="E190" s="62"/>
      <c r="I190" s="68" t="s">
        <v>82</v>
      </c>
      <c r="J190" s="68"/>
      <c r="K190" s="69">
        <v>83</v>
      </c>
      <c r="L190" s="69"/>
    </row>
    <row r="191" spans="1:13" ht="5.0999999999999996" customHeight="1" x14ac:dyDescent="0.35"/>
    <row r="192" spans="1:13" ht="30" customHeight="1" thickBot="1" x14ac:dyDescent="0.4">
      <c r="I192" s="68" t="s">
        <v>83</v>
      </c>
      <c r="J192" s="68"/>
      <c r="K192" s="69">
        <v>1</v>
      </c>
      <c r="L192" s="69"/>
    </row>
    <row r="193" spans="1:13" ht="18" customHeight="1" x14ac:dyDescent="0.35"/>
    <row r="194" spans="1:13" ht="18" customHeight="1" x14ac:dyDescent="0.35">
      <c r="I194" s="4" t="s">
        <v>19</v>
      </c>
      <c r="J194" s="74"/>
      <c r="K194" s="75"/>
      <c r="L194" s="75"/>
      <c r="M194" s="76"/>
    </row>
    <row r="195" spans="1:13" ht="18" customHeight="1" x14ac:dyDescent="0.35">
      <c r="J195" s="77"/>
      <c r="K195" s="78"/>
      <c r="L195" s="78"/>
      <c r="M195" s="79"/>
    </row>
    <row r="196" spans="1:13" ht="18" customHeight="1" x14ac:dyDescent="0.35">
      <c r="J196" s="80"/>
      <c r="K196" s="81"/>
      <c r="L196" s="81"/>
      <c r="M196" s="82"/>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0" t="s">
        <v>85</v>
      </c>
      <c r="B200" s="70"/>
      <c r="C200" s="70"/>
      <c r="D200" s="70"/>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60" t="s">
        <v>86</v>
      </c>
      <c r="B204" s="60"/>
      <c r="C204" s="60"/>
      <c r="D204" s="60"/>
      <c r="E204" s="60"/>
      <c r="I204" s="60" t="s">
        <v>87</v>
      </c>
      <c r="J204" s="60"/>
      <c r="K204" s="60"/>
      <c r="L204" s="60"/>
      <c r="M204" s="60"/>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3</v>
      </c>
      <c r="I208" s="6" t="s">
        <v>89</v>
      </c>
      <c r="J208" s="5">
        <v>3</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60" t="s">
        <v>90</v>
      </c>
      <c r="B215" s="60"/>
      <c r="C215" s="60"/>
      <c r="D215" s="60"/>
      <c r="E215" s="60"/>
      <c r="I215" s="60" t="s">
        <v>91</v>
      </c>
      <c r="J215" s="60"/>
      <c r="K215" s="60"/>
      <c r="L215" s="60"/>
      <c r="M215" s="60"/>
    </row>
    <row r="216" spans="1:13" x14ac:dyDescent="0.35"/>
    <row r="217" spans="1:13" ht="45.75" thickBot="1" x14ac:dyDescent="0.4">
      <c r="A217" s="70" t="s">
        <v>92</v>
      </c>
      <c r="B217" s="70"/>
      <c r="I217" s="11" t="s">
        <v>93</v>
      </c>
      <c r="J217" s="5">
        <v>0</v>
      </c>
    </row>
    <row r="218" spans="1:13" ht="5.0999999999999996" customHeight="1" x14ac:dyDescent="0.35"/>
    <row r="219" spans="1:13" ht="18" customHeight="1" thickBot="1" x14ac:dyDescent="0.4">
      <c r="A219" s="6" t="s">
        <v>88</v>
      </c>
      <c r="B219" s="5">
        <v>0</v>
      </c>
      <c r="I219" s="6" t="s">
        <v>89</v>
      </c>
      <c r="J219" s="5">
        <v>5</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0" t="s">
        <v>94</v>
      </c>
      <c r="B228" s="70"/>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60" t="s">
        <v>95</v>
      </c>
      <c r="B239" s="60"/>
      <c r="C239" s="60"/>
      <c r="D239" s="60"/>
      <c r="E239" s="60"/>
      <c r="I239" s="60" t="s">
        <v>96</v>
      </c>
      <c r="J239" s="60"/>
      <c r="K239" s="60"/>
      <c r="L239" s="60"/>
      <c r="M239" s="60"/>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0" t="s">
        <v>97</v>
      </c>
      <c r="B250" s="70"/>
      <c r="C250" s="70"/>
      <c r="D250" s="70"/>
      <c r="E250" s="70"/>
      <c r="I250" s="60" t="s">
        <v>98</v>
      </c>
      <c r="J250" s="60"/>
      <c r="K250" s="60"/>
      <c r="L250" s="60"/>
      <c r="M250" s="60"/>
    </row>
    <row r="251" spans="1:26" x14ac:dyDescent="0.35"/>
    <row r="252" spans="1:26" ht="39.950000000000003" customHeight="1" thickBot="1" x14ac:dyDescent="0.4">
      <c r="A252" s="6" t="s">
        <v>88</v>
      </c>
      <c r="B252" s="5">
        <v>0</v>
      </c>
      <c r="I252" s="2" t="s">
        <v>46</v>
      </c>
      <c r="J252" s="62" t="s">
        <v>424</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424</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424</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424</v>
      </c>
      <c r="K258" s="62"/>
      <c r="L258" s="62"/>
      <c r="M258" s="62"/>
    </row>
    <row r="259" spans="1:13" ht="5.0999999999999996" customHeight="1" x14ac:dyDescent="0.35">
      <c r="I259" s="3"/>
    </row>
    <row r="260" spans="1:13" ht="39.950000000000003" customHeight="1" x14ac:dyDescent="0.35">
      <c r="I260" s="2" t="s">
        <v>51</v>
      </c>
      <c r="J260" s="62" t="s">
        <v>424</v>
      </c>
      <c r="K260" s="62"/>
      <c r="L260" s="62"/>
      <c r="M260" s="62"/>
    </row>
    <row r="261" spans="1:13" ht="18" customHeight="1" x14ac:dyDescent="0.35"/>
    <row r="262" spans="1:13" x14ac:dyDescent="0.35"/>
    <row r="263" spans="1:13" ht="54" customHeight="1" x14ac:dyDescent="0.35">
      <c r="A263" s="60" t="s">
        <v>99</v>
      </c>
      <c r="B263" s="60"/>
      <c r="C263" s="60"/>
      <c r="D263" s="60"/>
      <c r="E263" s="60"/>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6" t="s">
        <v>427</v>
      </c>
      <c r="C276" s="86"/>
      <c r="D276" s="86"/>
      <c r="E276" s="86"/>
      <c r="I276" s="16" t="s">
        <v>106</v>
      </c>
      <c r="J276" s="86"/>
      <c r="K276" s="86"/>
      <c r="L276" s="86"/>
      <c r="M276" s="86"/>
      <c r="S276" s="1"/>
      <c r="T276" s="1"/>
      <c r="U276" s="1"/>
      <c r="V276" s="1"/>
      <c r="W276" s="1"/>
      <c r="X276" s="1"/>
      <c r="Y276" s="1"/>
      <c r="Z276" s="1"/>
    </row>
    <row r="277" spans="1:26" x14ac:dyDescent="0.35"/>
    <row r="278" spans="1:26" ht="18.75" thickBot="1" x14ac:dyDescent="0.4"/>
    <row r="279" spans="1:26" ht="60" customHeight="1" thickBot="1" x14ac:dyDescent="0.4">
      <c r="B279" s="89" t="s">
        <v>107</v>
      </c>
      <c r="C279" s="90"/>
      <c r="D279" s="90"/>
      <c r="E279" s="90"/>
      <c r="F279" s="90"/>
      <c r="G279" s="90"/>
      <c r="H279" s="90"/>
      <c r="I279" s="90"/>
      <c r="J279" s="90"/>
      <c r="K279" s="9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2</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1978</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93</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5</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7</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158</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153</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4</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7</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115</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88</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4</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4</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102</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143</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3</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4</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74</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4</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325</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366</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36</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235</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442</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50</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52</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96</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257</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21</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75</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5</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46.333333333333336</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19.333333333333332</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3593741.18</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5959587.1900000004</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2731065.8</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5959587.1900000004</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83</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1</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3</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3</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5</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7</v>
      </c>
      <c r="J2" s="57">
        <f>Cuestionario_CCL!C140</f>
        <v>7.2916666666666671E-2</v>
      </c>
    </row>
    <row r="3" spans="1:10" x14ac:dyDescent="0.25">
      <c r="A3" s="46" t="s">
        <v>404</v>
      </c>
      <c r="B3" s="46" t="s">
        <v>405</v>
      </c>
      <c r="C3" s="46" t="s">
        <v>135</v>
      </c>
      <c r="D3" t="s">
        <v>144</v>
      </c>
      <c r="E3" s="46" t="s">
        <v>406</v>
      </c>
      <c r="F3" t="s">
        <v>253</v>
      </c>
      <c r="G3" s="46" t="s">
        <v>408</v>
      </c>
      <c r="H3" t="s">
        <v>67</v>
      </c>
      <c r="I3" s="56">
        <f>Cuestionario_CCL!B141</f>
        <v>2</v>
      </c>
      <c r="J3" s="57">
        <f>Cuestionario_CCL!C141</f>
        <v>2.0833333333333332E-2</v>
      </c>
    </row>
    <row r="4" spans="1:10" x14ac:dyDescent="0.25">
      <c r="A4" s="46" t="s">
        <v>404</v>
      </c>
      <c r="B4" s="46" t="s">
        <v>405</v>
      </c>
      <c r="C4" s="46" t="s">
        <v>135</v>
      </c>
      <c r="D4" t="s">
        <v>144</v>
      </c>
      <c r="E4" s="46" t="s">
        <v>406</v>
      </c>
      <c r="F4" t="s">
        <v>253</v>
      </c>
      <c r="G4" s="46" t="s">
        <v>409</v>
      </c>
      <c r="H4" t="s">
        <v>68</v>
      </c>
      <c r="I4" s="56">
        <f>Cuestionario_CCL!B142</f>
        <v>2</v>
      </c>
      <c r="J4" s="57">
        <f>Cuestionario_CCL!C142</f>
        <v>2.0833333333333332E-2</v>
      </c>
    </row>
    <row r="5" spans="1:10" x14ac:dyDescent="0.25">
      <c r="A5" s="46" t="s">
        <v>404</v>
      </c>
      <c r="B5" s="46" t="s">
        <v>405</v>
      </c>
      <c r="C5" s="46" t="s">
        <v>135</v>
      </c>
      <c r="D5" t="s">
        <v>144</v>
      </c>
      <c r="E5" s="46" t="s">
        <v>406</v>
      </c>
      <c r="F5" t="s">
        <v>253</v>
      </c>
      <c r="G5" s="46" t="s">
        <v>410</v>
      </c>
      <c r="H5" t="s">
        <v>69</v>
      </c>
      <c r="I5" s="56">
        <f>Cuestionario_CCL!B143</f>
        <v>30</v>
      </c>
      <c r="J5" s="57">
        <f>Cuestionario_CCL!C143</f>
        <v>0.3125</v>
      </c>
    </row>
    <row r="6" spans="1:10" x14ac:dyDescent="0.25">
      <c r="A6" s="46" t="s">
        <v>404</v>
      </c>
      <c r="B6" s="46" t="s">
        <v>405</v>
      </c>
      <c r="C6" s="46" t="s">
        <v>135</v>
      </c>
      <c r="D6" t="s">
        <v>144</v>
      </c>
      <c r="E6" s="46" t="s">
        <v>406</v>
      </c>
      <c r="F6" t="s">
        <v>253</v>
      </c>
      <c r="G6" s="46" t="s">
        <v>411</v>
      </c>
      <c r="H6" t="s">
        <v>70</v>
      </c>
      <c r="I6" s="56">
        <f>Cuestionario_CCL!B144</f>
        <v>40</v>
      </c>
      <c r="J6" s="57">
        <f>Cuestionario_CCL!C144</f>
        <v>0.41666666666666669</v>
      </c>
    </row>
    <row r="7" spans="1:10" x14ac:dyDescent="0.25">
      <c r="A7" s="46" t="s">
        <v>404</v>
      </c>
      <c r="B7" s="46" t="s">
        <v>405</v>
      </c>
      <c r="C7" s="46" t="s">
        <v>135</v>
      </c>
      <c r="D7" t="s">
        <v>144</v>
      </c>
      <c r="E7" s="46" t="s">
        <v>406</v>
      </c>
      <c r="F7" t="s">
        <v>253</v>
      </c>
      <c r="G7" s="46" t="s">
        <v>412</v>
      </c>
      <c r="H7" t="s">
        <v>72</v>
      </c>
      <c r="I7" s="56">
        <f>Cuestionario_CCL!B145</f>
        <v>15</v>
      </c>
      <c r="J7" s="57">
        <f>Cuestionario_CCL!C145</f>
        <v>0.15625</v>
      </c>
    </row>
    <row r="8" spans="1:10" x14ac:dyDescent="0.25">
      <c r="A8" s="46" t="s">
        <v>404</v>
      </c>
      <c r="B8" s="46" t="s">
        <v>405</v>
      </c>
      <c r="C8" s="46" t="s">
        <v>135</v>
      </c>
      <c r="D8" t="s">
        <v>144</v>
      </c>
      <c r="E8" s="46" t="s">
        <v>413</v>
      </c>
      <c r="F8" t="s">
        <v>265</v>
      </c>
      <c r="G8" s="46" t="s">
        <v>414</v>
      </c>
      <c r="H8" t="s">
        <v>65</v>
      </c>
      <c r="I8" s="56">
        <f>Cuestionario_CCL!B161</f>
        <v>245</v>
      </c>
      <c r="J8" s="57">
        <f>Cuestionario_CCL!C161</f>
        <v>0.953307392996109</v>
      </c>
    </row>
    <row r="9" spans="1:10" x14ac:dyDescent="0.25">
      <c r="A9" s="46" t="s">
        <v>404</v>
      </c>
      <c r="B9" s="46" t="s">
        <v>405</v>
      </c>
      <c r="C9" s="46" t="s">
        <v>135</v>
      </c>
      <c r="D9" t="s">
        <v>144</v>
      </c>
      <c r="E9" s="46" t="s">
        <v>413</v>
      </c>
      <c r="F9" t="s">
        <v>265</v>
      </c>
      <c r="G9" s="46" t="s">
        <v>415</v>
      </c>
      <c r="H9" t="s">
        <v>67</v>
      </c>
      <c r="I9" s="56">
        <f>Cuestionario_CCL!B162</f>
        <v>10</v>
      </c>
      <c r="J9" s="57">
        <f>Cuestionario_CCL!C162</f>
        <v>3.8910505836575876E-2</v>
      </c>
    </row>
    <row r="10" spans="1:10" x14ac:dyDescent="0.25">
      <c r="A10" s="46" t="s">
        <v>404</v>
      </c>
      <c r="B10" s="46" t="s">
        <v>405</v>
      </c>
      <c r="C10" s="46" t="s">
        <v>135</v>
      </c>
      <c r="D10" t="s">
        <v>144</v>
      </c>
      <c r="E10" s="46" t="s">
        <v>413</v>
      </c>
      <c r="F10" t="s">
        <v>265</v>
      </c>
      <c r="G10" s="46" t="s">
        <v>416</v>
      </c>
      <c r="H10" t="s">
        <v>68</v>
      </c>
      <c r="I10" s="56">
        <f>Cuestionario_CCL!B163</f>
        <v>1</v>
      </c>
      <c r="J10" s="57">
        <f>Cuestionario_CCL!C163</f>
        <v>3.8910505836575876E-3</v>
      </c>
    </row>
    <row r="11" spans="1:10" x14ac:dyDescent="0.25">
      <c r="A11" s="46" t="s">
        <v>404</v>
      </c>
      <c r="B11" s="46" t="s">
        <v>405</v>
      </c>
      <c r="C11" s="46" t="s">
        <v>135</v>
      </c>
      <c r="D11" t="s">
        <v>144</v>
      </c>
      <c r="E11" s="46" t="s">
        <v>413</v>
      </c>
      <c r="F11" t="s">
        <v>265</v>
      </c>
      <c r="G11" s="46" t="s">
        <v>417</v>
      </c>
      <c r="H11" t="s">
        <v>69</v>
      </c>
      <c r="I11" s="56">
        <f>Cuestionario_CCL!B164</f>
        <v>1</v>
      </c>
      <c r="J11" s="57">
        <f>Cuestionario_CCL!C164</f>
        <v>3.8910505836575876E-3</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5</v>
      </c>
      <c r="F3" s="32" t="s">
        <v>253</v>
      </c>
      <c r="G3" s="33">
        <f>IF(ISBLANK(Cuestionario_CCL!J144),"",Cuestionario_CCL!J144)</f>
        <v>46</v>
      </c>
    </row>
    <row r="4" spans="1:7" ht="15" customHeight="1" x14ac:dyDescent="0.25">
      <c r="A4" s="32" t="s">
        <v>253</v>
      </c>
      <c r="B4" s="33">
        <f>IF(ISBLANK(Cuestionario_CCL!J141),"",Cuestionario_CCL!J141)</f>
        <v>5</v>
      </c>
      <c r="F4" s="32" t="s">
        <v>253</v>
      </c>
      <c r="G4" s="33">
        <f>IF(ISBLANK(Cuestionario_CCL!J145),"",Cuestionario_CCL!J145)</f>
        <v>46</v>
      </c>
    </row>
    <row r="5" spans="1:7" ht="15" customHeight="1" x14ac:dyDescent="0.25">
      <c r="A5" s="32" t="s">
        <v>253</v>
      </c>
      <c r="B5" s="33">
        <f>IF(ISBLANK(Cuestionario_CCL!J142),"",Cuestionario_CCL!J142)</f>
        <v>5</v>
      </c>
      <c r="F5" s="32" t="s">
        <v>253</v>
      </c>
      <c r="G5" s="33">
        <f>IF(ISBLANK(Cuestionario_CCL!J146),"",Cuestionario_CCL!J146)</f>
        <v>47</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15</v>
      </c>
    </row>
    <row r="8" spans="1:7" ht="15" customHeight="1" x14ac:dyDescent="0.25">
      <c r="A8" s="32" t="s">
        <v>265</v>
      </c>
      <c r="B8" s="33">
        <f>IF(ISBLANK(Cuestionario_CCL!J162),"",Cuestionario_CCL!J162)</f>
        <v>1</v>
      </c>
      <c r="F8" s="32" t="s">
        <v>265</v>
      </c>
      <c r="G8" s="33">
        <f>IF(ISBLANK(Cuestionario_CCL!J166),"",Cuestionario_CCL!J166)</f>
        <v>16</v>
      </c>
    </row>
    <row r="9" spans="1:7" ht="15" customHeight="1" x14ac:dyDescent="0.25">
      <c r="A9" s="32" t="s">
        <v>265</v>
      </c>
      <c r="B9" s="33">
        <f>IF(ISBLANK(Cuestionario_CCL!J163),"",Cuestionario_CCL!J163)</f>
        <v>1</v>
      </c>
      <c r="F9" s="32" t="s">
        <v>265</v>
      </c>
      <c r="G9" s="33">
        <f>IF(ISBLANK(Cuestionario_CCL!J167),"",Cuestionario_CCL!J167)</f>
        <v>27</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895F2-772B-45ED-8731-590304DF8B5F}">
  <ds:schemaRefs>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b833b97c-ca5f-4830-85d6-2754d269a261"/>
    <ds:schemaRef ds:uri="2a2825fa-39b1-4efb-93c5-06064448f7d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dcterms:created xsi:type="dcterms:W3CDTF">2021-09-22T18:03:29Z</dcterms:created>
  <dcterms:modified xsi:type="dcterms:W3CDTF">2023-05-02T17:59:14Z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