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GARO\Desktop\ejercicio 2023\ASE_Criterios_CP_2022_OAEPP\ASE_Criterios_CP_2022_OAEPP\Formatos\Formatos\4.7. ED\"/>
    </mc:Choice>
  </mc:AlternateContent>
  <bookViews>
    <workbookView xWindow="0" yWindow="0" windowWidth="22800" windowHeight="9915"/>
  </bookViews>
  <sheets>
    <sheet name="EGRESOS.FINANZAS" sheetId="7" r:id="rId1"/>
    <sheet name="EGRESOS.ING. PROP." sheetId="8" r:id="rId2"/>
    <sheet name="PRESUPUESTO DE INGRESOS" sheetId="11" r:id="rId3"/>
  </sheets>
  <definedNames>
    <definedName name="_xlnm.Print_Titles" localSheetId="0">EGRESOS.FINANZAS!$1:$15</definedName>
    <definedName name="_xlnm.Print_Titles" localSheetId="1">'EGRESOS.ING. PROP.'!$1:$16</definedName>
    <definedName name="_xlnm.Print_Titles" localSheetId="2">'PRESUPUESTO DE INGRESOS'!$1:$15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11" l="1"/>
  <c r="B85" i="11"/>
  <c r="B86" i="11"/>
  <c r="B83" i="11" l="1"/>
  <c r="B82" i="11" s="1"/>
  <c r="N72" i="7"/>
  <c r="M23" i="7" l="1"/>
  <c r="D89" i="11"/>
  <c r="E89" i="11"/>
  <c r="F89" i="11"/>
  <c r="G89" i="11"/>
  <c r="H89" i="11"/>
  <c r="I89" i="11"/>
  <c r="J89" i="11"/>
  <c r="K89" i="11"/>
  <c r="L89" i="11"/>
  <c r="M89" i="11"/>
  <c r="N89" i="11"/>
  <c r="C89" i="11"/>
  <c r="B89" i="11" l="1"/>
  <c r="B88" i="11" s="1"/>
  <c r="B87" i="11" s="1"/>
  <c r="N88" i="11"/>
  <c r="N87" i="11" s="1"/>
  <c r="M88" i="11"/>
  <c r="M87" i="11" s="1"/>
  <c r="L88" i="11"/>
  <c r="L87" i="11" s="1"/>
  <c r="K88" i="11"/>
  <c r="K87" i="11" s="1"/>
  <c r="J88" i="11"/>
  <c r="J87" i="11" s="1"/>
  <c r="I88" i="11"/>
  <c r="I87" i="11" s="1"/>
  <c r="H88" i="11"/>
  <c r="H87" i="11" s="1"/>
  <c r="G88" i="11"/>
  <c r="G87" i="11" s="1"/>
  <c r="F88" i="11"/>
  <c r="F87" i="11" s="1"/>
  <c r="E88" i="11"/>
  <c r="E87" i="11" s="1"/>
  <c r="D88" i="11"/>
  <c r="D87" i="11" s="1"/>
  <c r="C88" i="11"/>
  <c r="C87" i="11" s="1"/>
  <c r="N83" i="11"/>
  <c r="N82" i="11" s="1"/>
  <c r="M83" i="11"/>
  <c r="M82" i="11" s="1"/>
  <c r="L83" i="11"/>
  <c r="L82" i="11" s="1"/>
  <c r="K83" i="11"/>
  <c r="K82" i="11" s="1"/>
  <c r="J83" i="11"/>
  <c r="J82" i="11" s="1"/>
  <c r="I83" i="11"/>
  <c r="I82" i="11" s="1"/>
  <c r="H83" i="11"/>
  <c r="H82" i="11" s="1"/>
  <c r="G83" i="11"/>
  <c r="G82" i="11" s="1"/>
  <c r="F83" i="11"/>
  <c r="F82" i="11" s="1"/>
  <c r="E83" i="11"/>
  <c r="E82" i="11" s="1"/>
  <c r="D83" i="11"/>
  <c r="D82" i="11" s="1"/>
  <c r="C83" i="11"/>
  <c r="C82" i="11" s="1"/>
  <c r="K20" i="11"/>
  <c r="K19" i="11" s="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K90" i="11" l="1"/>
  <c r="D20" i="11"/>
  <c r="D19" i="11" s="1"/>
  <c r="D90" i="11" s="1"/>
  <c r="H20" i="11"/>
  <c r="H19" i="11" s="1"/>
  <c r="H90" i="11" s="1"/>
  <c r="L20" i="11"/>
  <c r="L19" i="11" s="1"/>
  <c r="L90" i="11" s="1"/>
  <c r="B19" i="11"/>
  <c r="B90" i="11" s="1"/>
  <c r="E20" i="11"/>
  <c r="E19" i="11" s="1"/>
  <c r="E90" i="11" s="1"/>
  <c r="I20" i="11"/>
  <c r="I19" i="11" s="1"/>
  <c r="I90" i="11" s="1"/>
  <c r="M20" i="11"/>
  <c r="M19" i="11" s="1"/>
  <c r="M90" i="11" s="1"/>
  <c r="F20" i="11"/>
  <c r="F19" i="11" s="1"/>
  <c r="F90" i="11" s="1"/>
  <c r="J20" i="11"/>
  <c r="J19" i="11" s="1"/>
  <c r="J90" i="11" s="1"/>
  <c r="N20" i="11"/>
  <c r="N19" i="11" s="1"/>
  <c r="N90" i="11" s="1"/>
  <c r="C20" i="11"/>
  <c r="C19" i="11" s="1"/>
  <c r="C90" i="11" s="1"/>
  <c r="G20" i="11"/>
  <c r="G19" i="11" s="1"/>
  <c r="G90" i="11" s="1"/>
  <c r="M93" i="11" l="1"/>
  <c r="N42" i="8"/>
  <c r="M42" i="8"/>
  <c r="L42" i="8"/>
  <c r="K42" i="8"/>
  <c r="J42" i="8"/>
  <c r="I42" i="8"/>
  <c r="H42" i="8"/>
  <c r="G42" i="8"/>
  <c r="F42" i="8"/>
  <c r="E42" i="8"/>
  <c r="D42" i="8"/>
  <c r="C42" i="8"/>
  <c r="O40" i="8"/>
  <c r="O39" i="8" s="1"/>
  <c r="O38" i="8" s="1"/>
  <c r="O37" i="8"/>
  <c r="O36" i="8" s="1"/>
  <c r="O35" i="8" s="1"/>
  <c r="O34" i="8"/>
  <c r="O33" i="8" s="1"/>
  <c r="O32" i="8"/>
  <c r="O31" i="8" s="1"/>
  <c r="O30" i="8"/>
  <c r="O29" i="8"/>
  <c r="O26" i="8"/>
  <c r="O25" i="8" s="1"/>
  <c r="O24" i="8"/>
  <c r="O23" i="8"/>
  <c r="O21" i="8"/>
  <c r="O20" i="8" s="1"/>
  <c r="O19" i="8"/>
  <c r="O18" i="8" s="1"/>
  <c r="O88" i="7"/>
  <c r="O87" i="7" s="1"/>
  <c r="O86" i="7"/>
  <c r="O85" i="7" s="1"/>
  <c r="O84" i="7"/>
  <c r="O83" i="7"/>
  <c r="O81" i="7"/>
  <c r="O80" i="7"/>
  <c r="O79" i="7"/>
  <c r="O78" i="7"/>
  <c r="O76" i="7"/>
  <c r="O75" i="7"/>
  <c r="O74" i="7"/>
  <c r="O72" i="7"/>
  <c r="O71" i="7"/>
  <c r="O70" i="7"/>
  <c r="O68" i="7"/>
  <c r="O67" i="7"/>
  <c r="O66" i="7"/>
  <c r="O65" i="7"/>
  <c r="O62" i="7"/>
  <c r="O61" i="7"/>
  <c r="O60" i="7"/>
  <c r="O59" i="7"/>
  <c r="O58" i="7"/>
  <c r="O57" i="7"/>
  <c r="O55" i="7"/>
  <c r="O54" i="7" s="1"/>
  <c r="O53" i="7"/>
  <c r="O52" i="7" s="1"/>
  <c r="O51" i="7"/>
  <c r="O50" i="7"/>
  <c r="O49" i="7"/>
  <c r="O48" i="7"/>
  <c r="O46" i="7"/>
  <c r="O45" i="7"/>
  <c r="O44" i="7"/>
  <c r="O43" i="7"/>
  <c r="O42" i="7"/>
  <c r="O40" i="7"/>
  <c r="O39" i="7"/>
  <c r="O37" i="7"/>
  <c r="O36" i="7"/>
  <c r="O35" i="7"/>
  <c r="O34" i="7"/>
  <c r="O31" i="7"/>
  <c r="O30" i="7" s="1"/>
  <c r="O29" i="7"/>
  <c r="O28" i="7" s="1"/>
  <c r="O26" i="7"/>
  <c r="O24" i="7"/>
  <c r="O22" i="7"/>
  <c r="O19" i="7"/>
  <c r="O17" i="7"/>
  <c r="O82" i="7" l="1"/>
  <c r="O28" i="8"/>
  <c r="O27" i="8" s="1"/>
  <c r="O73" i="7"/>
  <c r="O22" i="8"/>
  <c r="O17" i="8" s="1"/>
  <c r="O16" i="7"/>
  <c r="O38" i="7"/>
  <c r="O77" i="7"/>
  <c r="O69" i="7"/>
  <c r="O64" i="7"/>
  <c r="O56" i="7"/>
  <c r="O47" i="7"/>
  <c r="O41" i="7"/>
  <c r="O33" i="7"/>
  <c r="O63" i="7" l="1"/>
  <c r="O42" i="8"/>
  <c r="O32" i="7"/>
  <c r="O91" i="7" l="1"/>
</calcChain>
</file>

<file path=xl/sharedStrings.xml><?xml version="1.0" encoding="utf-8"?>
<sst xmlns="http://schemas.openxmlformats.org/spreadsheetml/2006/main" count="262" uniqueCount="201">
  <si>
    <t>DATOS DEL PROGRAMA</t>
  </si>
  <si>
    <t>PROGRAMA: ATENCION DEL PARTO Y PUERPERIO SEGURO.</t>
  </si>
  <si>
    <t>RAMO: 5 - Entidades Paraestatales y Fideicomisos No Empresariales y No Financieros</t>
  </si>
  <si>
    <t>UNIDAD RESPONSABLE: P21 -  HOSPITAL DE LA MADRE Y EL NIÑO INDIGENA GUERRERENSE</t>
  </si>
  <si>
    <t>UNIDAD: DIRECCIÓN GENERAL</t>
  </si>
  <si>
    <t>ALINEACIÓN AL PLAN ESTATAL DE DESARROLLO</t>
  </si>
  <si>
    <t>OBJETIVO SECTORIAL: GARANTIZAR A LA POBLACION EL ACCESO A LOS SERVICIOS DE SALUD.</t>
  </si>
  <si>
    <t>CLASIFICACIÓN FUNCIONAL</t>
  </si>
  <si>
    <t>FINALIDAD: 2 DESARROLLO SOCIAL</t>
  </si>
  <si>
    <t>FUNCIÓN: 3 SALUD</t>
  </si>
  <si>
    <t>SUBFUNCIÓN: 2 PRESTACIÓN DE SERVICIOS DE SALUD A LA PERSONA</t>
  </si>
  <si>
    <t>ACTIVIDAD INSTITUCIONAL: ATENCIÓN DEL PARTO Y PUERPERIO SEGURO.</t>
  </si>
  <si>
    <t>PARTIDA</t>
  </si>
  <si>
    <t>CONCEPTO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</si>
  <si>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</si>
  <si>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</si>
  <si>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</si>
  <si>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</si>
  <si>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</si>
  <si>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</si>
  <si>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</si>
  <si>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</si>
  <si>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SEPT.</t>
  </si>
  <si>
    <t>OCTUBRE</t>
  </si>
  <si>
    <t>NOV.</t>
  </si>
  <si>
    <t>DIC.</t>
  </si>
  <si>
    <t>TOTAL</t>
  </si>
  <si>
    <t>SERVICIOS PERSONALES</t>
  </si>
  <si>
    <t>SUELDO BASE AL PERSONAL PERMANENTE</t>
  </si>
  <si>
    <t>SUELDO AL PERSONAL DE BASE</t>
  </si>
  <si>
    <t>PRIMAS DE VACACIONES, DOMINICAL Y GRATIFICACON DE FIN DE AÑO</t>
  </si>
  <si>
    <t xml:space="preserve">PRIMAS DE VACACIONES </t>
  </si>
  <si>
    <t>GRATIFICACION DE FIN DE AÑO</t>
  </si>
  <si>
    <t>COMPENSACION</t>
  </si>
  <si>
    <t>COMPENSACIONES ORDINARIAS</t>
  </si>
  <si>
    <t>SEGURIDAD SOCIAL</t>
  </si>
  <si>
    <t>IMPORTACIONES AL IMSS</t>
  </si>
  <si>
    <t>INDEMNIZACIONES</t>
  </si>
  <si>
    <t>PAGO DE LIQUIDACIONES</t>
  </si>
  <si>
    <t>PREVISIONES DE CARÁCTER LABORAL, ECONOMICA Y DE SEGURIDAD SOCIAL</t>
  </si>
  <si>
    <t>PREVISIONES DE INCREMENTO AL PERSONAL DE BASE</t>
  </si>
  <si>
    <t>PAGO DE ESTIMULOS A SERVIDORES PUBLICOS</t>
  </si>
  <si>
    <t>ESTIMULOS ORDINARIOS</t>
  </si>
  <si>
    <t>MATERIALES Y SUMINISTROS</t>
  </si>
  <si>
    <t>MATERIALES DE ADMINISTRACIÓN, EMISIÓN DE DOCUMENTOS Y ARTÍCULOS OFICIALES</t>
  </si>
  <si>
    <t>MATERIALES Y UTILES DE OFICINA.</t>
  </si>
  <si>
    <t>MATERIALES Y UTILES DE IMPRESION Y REPRODUCCION.</t>
  </si>
  <si>
    <t>SUMINISTROS INFORMATICOS</t>
  </si>
  <si>
    <t>MATERIAL DE LIMPIEZA.</t>
  </si>
  <si>
    <t>ALIMENTOS Y UTENSILIOS</t>
  </si>
  <si>
    <t xml:space="preserve"> PRODUCTOS ALIMENTICIOS PARA PERSONAS</t>
  </si>
  <si>
    <t>UTENSILIOS PARA EL SERVICIO DE ALIMENTACIÓN</t>
  </si>
  <si>
    <t>MATERIALES Y ARTÍCULOS DE CONSTRUCCIÓN Y DE REPARACIÓN</t>
  </si>
  <si>
    <t>MADERA Y PRODUCTOS DE MADERA</t>
  </si>
  <si>
    <t>MATERIAL ELÉCTRICO Y ELECTRÓNICO</t>
  </si>
  <si>
    <t>ARTÍCULOS METÁLICOS PARA LA CONSTRUCCIÓN</t>
  </si>
  <si>
    <t>ARTICULOS COMPLEMENTARIOS PARA SERVICIOS GENERALES</t>
  </si>
  <si>
    <t>OTROS MATERIALES Y ARTÍCULOS DE CONSTRUCCIÓN Y REPARACIÓN</t>
  </si>
  <si>
    <t>PRODUCTOS QUÍMICOS, FARMACÉUTICOS Y DE LABORATORIO</t>
  </si>
  <si>
    <t xml:space="preserve"> PRODUCTOS QUÍMICOS BÁSICOS</t>
  </si>
  <si>
    <t>MEDICINAS Y PRODUCTOS FARMACEUTICOS DE APLICACIÓN HUMANA</t>
  </si>
  <si>
    <t>MATERIALES, ACCESORIOS Y SUMINISTROS MÉDICOS</t>
  </si>
  <si>
    <t>MATERIALES, ACCESORIOS Y SUMINISTROS DE LABORATORIO</t>
  </si>
  <si>
    <t>COMBUSTIBLES, LUBRICANTES Y ADITIVOS</t>
  </si>
  <si>
    <t xml:space="preserve">26101
 </t>
  </si>
  <si>
    <t>COMBUSTIBLES, LUBRICANTES Y ADITIVOS PARA VEHICULOS TERRESTRES, AEREOS, MARITIMOS, LACUSTRES Y FLUVIALES ASIGNADOS A SERVIDORES PUBLICOS</t>
  </si>
  <si>
    <t>VESTUARIOS, BLANCOS, PRENDAS DE PROTECCION Y ARTICULOS DEPORTIVOS</t>
  </si>
  <si>
    <t>VESTUARIOS Y UNIFORMES</t>
  </si>
  <si>
    <t>HERRAMIENTAS, REFACCIONES Y ACCESORIOS MENORES</t>
  </si>
  <si>
    <t>HERRAMIENTAS MENORES</t>
  </si>
  <si>
    <t>ARTICULOS MENORES PARA SERVICIOS GENERALES EN EDIFICIOS</t>
  </si>
  <si>
    <t>REFACCIONES Y ACCESORIOS MENORES DE CARÁCTER INFORMATICO</t>
  </si>
  <si>
    <t>REFACCIONES Y ACCESORIOS MENORES DE EQUIPO E INSTRUMENTAL MÉDICO Y DE LABORATORIO</t>
  </si>
  <si>
    <t>REFACCIONES Y ACCESORIOS MENORES DE EQUIPO DE TRANSPORTE.</t>
  </si>
  <si>
    <t>REFACCIONES Y ACCESORIOS MENORES DE MAQUINARIA Y OTROS EQUIPOS</t>
  </si>
  <si>
    <t>SERVICIOS GENERALES</t>
  </si>
  <si>
    <t>SERVICIOS BÁSICOS</t>
  </si>
  <si>
    <t xml:space="preserve">GAS  </t>
  </si>
  <si>
    <t xml:space="preserve">SERVICIO TELEFONICO CONVENCIONAL. </t>
  </si>
  <si>
    <t>SERVICIOS POSTALES Y TELEGRÁFICOS</t>
  </si>
  <si>
    <t>SERVICIOS INTEGRALES DE TELECOMUNICACION</t>
  </si>
  <si>
    <t>SERVICIOS PROFESIONALES, CIENTÍFICOS, TÉCNICOS Y OTROS SERVICIOS</t>
  </si>
  <si>
    <t>OTRAS ASESORIAS PARA LA OPERACIÓN DE PROGRAMAS</t>
  </si>
  <si>
    <t>IMPRESIÓN DE DOCUMENTOS OFICIALES PARA LA PRESTACION DE SERVICIOS PUBLICOS, IDENTIFICACION, FORMATOS ADMINISTRATIVOS</t>
  </si>
  <si>
    <t>SUBCONTRATACION DE SERVICIOS CON TERCEROS</t>
  </si>
  <si>
    <t>SERVICIOS FINANCIEROS, BANCARIOS Y COMERCIALES</t>
  </si>
  <si>
    <t>SERVICIOS FINANCIEROS Y BANCARIOS</t>
  </si>
  <si>
    <t>SEGUROS DE RESPONSABILIDAD PATRIMONIAL Y FIANZAS</t>
  </si>
  <si>
    <t>SEGURO DE BIENES PATRIMONIALES</t>
  </si>
  <si>
    <t>SERVICIOS DE INSTALACIÓN, REPARACIÓN, MANTENIMIENTO Y CONSERVACIÓN</t>
  </si>
  <si>
    <t>INSTALACIÓN, REPARACIÓN Y MANTENIMIENTO DE EQUIPO E INSTRUMENTAL MÉDICO Y DE LABORATORIO</t>
  </si>
  <si>
    <t>REPARACIÓN Y MANTENIMIENTO DE EQUIPO DE TRANSPORTE</t>
  </si>
  <si>
    <t>INSTALACIÓN, REPARACIÓN Y MANTENIMIENTO DE MAQUINARIA, OTROS EQUIPOS Y HERRAMIENTA</t>
  </si>
  <si>
    <t>SERVICIO DE JARDINERIA Y FUMIGACION</t>
  </si>
  <si>
    <t>SERVICIOS DE TRASLADO Y VIÁTICOS</t>
  </si>
  <si>
    <t xml:space="preserve">PASAJES TERRESTRES NACIONALES PARA LABORES EN CAMPO Y DE SUPERVISION. </t>
  </si>
  <si>
    <t xml:space="preserve">VIATICOS NACIONALES PARA LABORES EN CAMPO Y DE SUPERVISION. </t>
  </si>
  <si>
    <t>SERVICIOS OFICIALES</t>
  </si>
  <si>
    <t>GASTOS DE ORDEN SOCIAL Y CULTURAL</t>
  </si>
  <si>
    <t>PENAS, MULTAS, ACCESORIOS Y ACTUALIZACIONES</t>
  </si>
  <si>
    <t>IMPUESTO SOBRE NONIMAS Y OTROS QUE DERIBEN DE UNA RELACION LABORAL</t>
  </si>
  <si>
    <t xml:space="preserve">OCT. </t>
  </si>
  <si>
    <t>REMUNERACIONES AL PERSONAL DE CARÁCTER PERMANENTE</t>
  </si>
  <si>
    <t>SUELDO BASE</t>
  </si>
  <si>
    <t>REMUNERACIONES AL PERSONAL DE CARÁCTER TRANSITORIO</t>
  </si>
  <si>
    <t>SUELDO BASE AL PERSONAL EVENTUAL</t>
  </si>
  <si>
    <t>REMUNERACIONES ADICIONALES Y ESPECIALES</t>
  </si>
  <si>
    <t xml:space="preserve">PRIMA DE VACACIONES </t>
  </si>
  <si>
    <t xml:space="preserve"> GRATIFICACION DE FIN DE AÑO</t>
  </si>
  <si>
    <t>ESTIMULOS</t>
  </si>
  <si>
    <t xml:space="preserve"> </t>
  </si>
  <si>
    <t>GASTOS OFICIALES</t>
  </si>
  <si>
    <t>TRANSFERENCIAS, ASIGNACIONES, SUBSIDIOS Y OTRAS AYUDAS</t>
  </si>
  <si>
    <t>AYUDAS SOCIALES</t>
  </si>
  <si>
    <t>BECAS Y OTRAS AYUDAS PARA PROGRAMAS DE CAPACITACION</t>
  </si>
  <si>
    <t>ADEUDOS DE EJERCICIOS FISCALES ANTERIORES</t>
  </si>
  <si>
    <t>ADEFAS</t>
  </si>
  <si>
    <t>TOTAL ANUAL</t>
  </si>
  <si>
    <t>SEPTIEMBRE</t>
  </si>
  <si>
    <t>NOVIEMBRE</t>
  </si>
  <si>
    <t>DICIEMBRE</t>
  </si>
  <si>
    <t>PRODUCTOS</t>
  </si>
  <si>
    <t>INTERESES CUENTA PRODUCTIVA GASTOS CATASTROFICOS</t>
  </si>
  <si>
    <t>INTERESES CUENTA PRODUCTIVA SEGURO MEDICO SIGLO XXI</t>
  </si>
  <si>
    <t>INGRESOS POR VENTA DE SERVICIOS DE ORGANISMO PUBLICOS DESCENTRALIZADOS</t>
  </si>
  <si>
    <t>CUOTAS DE RECUPERACION</t>
  </si>
  <si>
    <t>PARTICIPACIONES Y APORTACIONES</t>
  </si>
  <si>
    <t>Convenios</t>
  </si>
  <si>
    <t>SEGURO POPULAR</t>
  </si>
  <si>
    <t>GASTOS CATASTROFICOS</t>
  </si>
  <si>
    <t>SEGURO MEDICO SIGLO XXI</t>
  </si>
  <si>
    <t>TRANSFERENCIAS, ASIGNACIONES, SUBSIDIOS Y OTRA AYUDAS</t>
  </si>
  <si>
    <t>Transferencias Internas y Asignaciones al Sector Público</t>
  </si>
  <si>
    <t>MINISTRACIÓN DEL ESTADO</t>
  </si>
  <si>
    <t xml:space="preserve">TOTAL </t>
  </si>
  <si>
    <t xml:space="preserve">TOTAL  </t>
  </si>
  <si>
    <t>PRESUPUESTO DE EGRESOS DE FINANZAS DEL GOBIERNO DEL ESTADO 2022</t>
  </si>
  <si>
    <t>PRESUPUESTO DE EGRESOS DE LA FUENTE DE FINANCIAMIENTO DE INGRESOS PROPIOS 2022</t>
  </si>
  <si>
    <t>PRESUPUESTO DE INGRESOS AUTORIZADO 2022</t>
  </si>
  <si>
    <t xml:space="preserve">        C. GINECOLOGIA</t>
  </si>
  <si>
    <t xml:space="preserve">        C. MEDICINA INTERNA</t>
  </si>
  <si>
    <t xml:space="preserve">        C. NUTRICION</t>
  </si>
  <si>
    <t xml:space="preserve">      C. SUBSECUENTES</t>
  </si>
  <si>
    <t xml:space="preserve">      C. URGENCIAS</t>
  </si>
  <si>
    <t xml:space="preserve">      DIA CAMA</t>
  </si>
  <si>
    <t xml:space="preserve">      CESARIA - HISTERECTOMIA</t>
  </si>
  <si>
    <t xml:space="preserve">      LAPARATOMIA EXPLORADORA</t>
  </si>
  <si>
    <t xml:space="preserve">      PAQ. PARTO NORMAL</t>
  </si>
  <si>
    <t xml:space="preserve">      PAQ. CESAREA</t>
  </si>
  <si>
    <t xml:space="preserve">      PAQ. LEGRADO</t>
  </si>
  <si>
    <t xml:space="preserve">      EPISIORRAFIA (DESGARRE VAGINAL)</t>
  </si>
  <si>
    <t xml:space="preserve">      PAQ. CERCLAJE</t>
  </si>
  <si>
    <t xml:space="preserve">      B.H.C.                                    </t>
  </si>
  <si>
    <t xml:space="preserve">      FORMULA BLANCA</t>
  </si>
  <si>
    <t xml:space="preserve">      CUENTA DIFERENCIAL</t>
  </si>
  <si>
    <t xml:space="preserve">      GRUPO SANGUINEO Y FACTOR RH</t>
  </si>
  <si>
    <t xml:space="preserve">      V.S.G.          </t>
  </si>
  <si>
    <t xml:space="preserve">      COOMS DIRECTO</t>
  </si>
  <si>
    <t xml:space="preserve">      COOMS INDIRECTO</t>
  </si>
  <si>
    <t xml:space="preserve">      T.P.</t>
  </si>
  <si>
    <t xml:space="preserve">      T.P.T.</t>
  </si>
  <si>
    <t xml:space="preserve">      TIEMPO DE SANGRADO</t>
  </si>
  <si>
    <t xml:space="preserve">      TIEMPO DE COAGULACION</t>
  </si>
  <si>
    <t xml:space="preserve">      HB A 1C CARACTERIZACION DE HEMOGLOBINA</t>
  </si>
  <si>
    <t xml:space="preserve">      HEMOGLOBINA EN HECES</t>
  </si>
  <si>
    <t xml:space="preserve">      Q. S. P.</t>
  </si>
  <si>
    <t xml:space="preserve">      Q.S.C.</t>
  </si>
  <si>
    <t xml:space="preserve">      GLUCOSA POST PANDRIAL</t>
  </si>
  <si>
    <t xml:space="preserve">      UREA</t>
  </si>
  <si>
    <t xml:space="preserve">      DEPURACION DE CREATININA</t>
  </si>
  <si>
    <t xml:space="preserve">      ELECTROLITOS X 6</t>
  </si>
  <si>
    <t xml:space="preserve">      CLORO (CI)</t>
  </si>
  <si>
    <t xml:space="preserve">      CALCIO (Ca)</t>
  </si>
  <si>
    <t xml:space="preserve">      MAGNESIO (Mg)</t>
  </si>
  <si>
    <t xml:space="preserve">      P. H. C.</t>
  </si>
  <si>
    <t xml:space="preserve">      TRANSAMI. GLUTAMICO PIRUBIC (TGP)</t>
  </si>
  <si>
    <t xml:space="preserve">      L.D.H.</t>
  </si>
  <si>
    <t xml:space="preserve">      HCG CUANTITA.(DE GANADO TROFINO CUANTIFIC.)</t>
  </si>
  <si>
    <t xml:space="preserve">      PERFIL TOXEMICO</t>
  </si>
  <si>
    <t xml:space="preserve">      CK - MB</t>
  </si>
  <si>
    <t xml:space="preserve">      P.C.R.</t>
  </si>
  <si>
    <t xml:space="preserve">      V.D.R.L.            </t>
  </si>
  <si>
    <t xml:space="preserve">      V.I.H.  SIDA</t>
  </si>
  <si>
    <t xml:space="preserve">      E.G.O.      </t>
  </si>
  <si>
    <t xml:space="preserve">      P.I.E.</t>
  </si>
  <si>
    <t xml:space="preserve">      ANTIESTRESTOLISINAS</t>
  </si>
  <si>
    <t xml:space="preserve">      CELULA LE</t>
  </si>
  <si>
    <t xml:space="preserve">      ANTI-HEPATITIS A Y B</t>
  </si>
  <si>
    <t xml:space="preserve">      "A"</t>
  </si>
  <si>
    <t xml:space="preserve">      VENOCLISIS ( ONFALOCLISIS )</t>
  </si>
  <si>
    <t xml:space="preserve">      VENDAJES COMPRESIVOS</t>
  </si>
  <si>
    <t xml:space="preserve">      COLOCACION Y RETIRO DE CATETER</t>
  </si>
  <si>
    <t xml:space="preserve">      TRAZO TOCOCARDIOGRAFICO</t>
  </si>
  <si>
    <t xml:space="preserve">      RETIRO DE PUNTOS</t>
  </si>
  <si>
    <t xml:space="preserve">      REPOSICION  DE CARNET</t>
  </si>
  <si>
    <t xml:space="preserve">      CRISTALOGRAFIA</t>
  </si>
  <si>
    <t xml:space="preserve">      GASOMETRIA</t>
  </si>
  <si>
    <t xml:space="preserve">      DIA ESTANCIA EN TERAPIA INTEN.</t>
  </si>
  <si>
    <t xml:space="preserve">      INGRESO POR SANGRE(POR DONADOR)</t>
  </si>
  <si>
    <t xml:space="preserve">      PRUEBAS CRUZADAS </t>
  </si>
  <si>
    <t>Eje rector: Bienestar, desarrollo humano y justicia social.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</si>
</sst>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_-[$$-80A]* #,##0.00_-;\-[$$-80A]* #,##0.00_-;_-[$$-80A]* &quot;-&quot;??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9" tint="-0.499984740745262"/>
      <name val="Verdana"/>
      <family val="2"/>
    </font>
    <font>
      <b/>
      <sz val="10"/>
      <color theme="2" tint="-0.749992370372631"/>
      <name val="Verdana"/>
      <family val="2"/>
    </font>
    <font>
      <b/>
      <sz val="12"/>
      <color theme="2" tint="-0.749992370372631"/>
      <name val="Verdana"/>
      <family val="2"/>
    </font>
    <font>
      <b/>
      <sz val="10"/>
      <color theme="1" tint="0.249977111117893"/>
      <name val="Verdana"/>
      <family val="2"/>
    </font>
    <font>
      <b/>
      <sz val="10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2" tint="-0.749992370372631"/>
      <name val="Calibri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sz val="10"/>
      <color theme="2" tint="-0.749992370372631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sz val="7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sz val="8"/>
      <name val="Calibri"/>
      <family val="2"/>
      <scheme val="minor"/>
    </font>
    <font>
      <b/>
      <sz val="12"/>
      <color theme="0"/>
      <name val="Verdana"/>
      <family val="2"/>
    </font>
    <font>
      <b/>
      <sz val="16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E8BBF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7C3F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3F9F9"/>
        <bgColor indexed="64"/>
      </patternFill>
    </fill>
    <fill>
      <patternFill patternType="solid">
        <fgColor rgb="FFECC0D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CC0D3"/>
        <bgColor indexed="26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43" fontId="26" fillId="0" borderId="0" applyFill="0" applyBorder="0" applyAlignment="0" applyProtection="0"/>
    <xf numFmtId="44" fontId="1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Fill="1"/>
    <xf numFmtId="43" fontId="0" fillId="0" borderId="0" xfId="1" applyFont="1" applyFill="1"/>
    <xf numFmtId="0" fontId="7" fillId="0" borderId="0" xfId="0" applyFont="1" applyFill="1"/>
    <xf numFmtId="43" fontId="7" fillId="0" borderId="0" xfId="1" applyFont="1" applyFill="1"/>
    <xf numFmtId="0" fontId="7" fillId="0" borderId="0" xfId="0" applyFont="1"/>
    <xf numFmtId="0" fontId="7" fillId="0" borderId="0" xfId="0" applyFont="1" applyFill="1" applyAlignment="1">
      <alignment wrapText="1"/>
    </xf>
    <xf numFmtId="4" fontId="7" fillId="0" borderId="0" xfId="0" applyNumberFormat="1" applyFont="1" applyFill="1"/>
    <xf numFmtId="0" fontId="9" fillId="3" borderId="1" xfId="0" applyNumberFormat="1" applyFont="1" applyFill="1" applyBorder="1" applyAlignment="1">
      <alignment horizontal="center" vertical="center"/>
    </xf>
    <xf numFmtId="164" fontId="12" fillId="3" borderId="1" xfId="0" applyNumberFormat="1" applyFont="1" applyFill="1" applyBorder="1" applyAlignment="1">
      <alignment horizontal="left" vertical="center"/>
    </xf>
    <xf numFmtId="4" fontId="10" fillId="3" borderId="1" xfId="0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4" fontId="13" fillId="0" borderId="1" xfId="0" applyNumberFormat="1" applyFont="1" applyBorder="1"/>
    <xf numFmtId="0" fontId="0" fillId="0" borderId="1" xfId="0" applyNumberFormat="1" applyBorder="1" applyAlignment="1">
      <alignment horizontal="center"/>
    </xf>
    <xf numFmtId="0" fontId="15" fillId="0" borderId="1" xfId="0" applyFont="1" applyBorder="1"/>
    <xf numFmtId="43" fontId="2" fillId="0" borderId="0" xfId="0" applyNumberFormat="1" applyFont="1" applyFill="1"/>
    <xf numFmtId="43" fontId="0" fillId="0" borderId="0" xfId="0" applyNumberFormat="1" applyFill="1"/>
    <xf numFmtId="0" fontId="0" fillId="0" borderId="0" xfId="0" applyFill="1" applyAlignment="1">
      <alignment vertical="center"/>
    </xf>
    <xf numFmtId="9" fontId="0" fillId="0" borderId="0" xfId="2" applyFont="1" applyFill="1" applyAlignment="1">
      <alignment vertical="center"/>
    </xf>
    <xf numFmtId="43" fontId="0" fillId="0" borderId="0" xfId="0" applyNumberFormat="1" applyFill="1" applyAlignment="1">
      <alignment vertical="center"/>
    </xf>
    <xf numFmtId="43" fontId="0" fillId="0" borderId="0" xfId="1" applyFont="1" applyFill="1" applyAlignment="1">
      <alignment vertical="center"/>
    </xf>
    <xf numFmtId="0" fontId="0" fillId="4" borderId="0" xfId="0" applyFill="1" applyAlignment="1">
      <alignment vertical="center"/>
    </xf>
    <xf numFmtId="0" fontId="18" fillId="0" borderId="5" xfId="0" applyFont="1" applyBorder="1" applyAlignment="1">
      <alignment horizontal="right" vertical="center" wrapText="1"/>
    </xf>
    <xf numFmtId="0" fontId="15" fillId="0" borderId="1" xfId="0" applyFont="1" applyBorder="1" applyAlignment="1">
      <alignment vertical="center" wrapText="1"/>
    </xf>
    <xf numFmtId="43" fontId="13" fillId="0" borderId="1" xfId="0" applyNumberFormat="1" applyFont="1" applyFill="1" applyBorder="1" applyAlignment="1">
      <alignment vertical="center"/>
    </xf>
    <xf numFmtId="43" fontId="13" fillId="0" borderId="6" xfId="0" applyNumberFormat="1" applyFont="1" applyBorder="1" applyAlignment="1">
      <alignment vertical="center"/>
    </xf>
    <xf numFmtId="43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 wrapText="1"/>
    </xf>
    <xf numFmtId="4" fontId="13" fillId="0" borderId="1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vertical="center" wrapText="1"/>
    </xf>
    <xf numFmtId="43" fontId="13" fillId="0" borderId="6" xfId="0" applyNumberFormat="1" applyFont="1" applyFill="1" applyBorder="1" applyAlignment="1">
      <alignment vertical="center"/>
    </xf>
    <xf numFmtId="0" fontId="18" fillId="0" borderId="7" xfId="0" applyFont="1" applyBorder="1" applyAlignment="1">
      <alignment horizontal="right" vertical="center" wrapText="1"/>
    </xf>
    <xf numFmtId="0" fontId="15" fillId="0" borderId="8" xfId="0" applyFont="1" applyBorder="1" applyAlignment="1">
      <alignment vertical="center" wrapText="1"/>
    </xf>
    <xf numFmtId="43" fontId="13" fillId="0" borderId="8" xfId="0" applyNumberFormat="1" applyFont="1" applyBorder="1" applyAlignment="1">
      <alignment vertical="center"/>
    </xf>
    <xf numFmtId="43" fontId="13" fillId="0" borderId="9" xfId="0" applyNumberFormat="1" applyFont="1" applyBorder="1" applyAlignment="1">
      <alignment vertical="center"/>
    </xf>
    <xf numFmtId="0" fontId="22" fillId="0" borderId="0" xfId="0" applyFont="1" applyFill="1"/>
    <xf numFmtId="43" fontId="2" fillId="0" borderId="0" xfId="0" applyNumberFormat="1" applyFont="1"/>
    <xf numFmtId="43" fontId="22" fillId="0" borderId="0" xfId="0" applyNumberFormat="1" applyFont="1" applyFill="1"/>
    <xf numFmtId="0" fontId="22" fillId="0" borderId="0" xfId="0" applyFont="1"/>
    <xf numFmtId="0" fontId="18" fillId="0" borderId="5" xfId="0" applyFont="1" applyFill="1" applyBorder="1" applyAlignment="1">
      <alignment horizontal="right" wrapText="1"/>
    </xf>
    <xf numFmtId="0" fontId="15" fillId="0" borderId="1" xfId="0" applyFont="1" applyFill="1" applyBorder="1" applyAlignment="1">
      <alignment wrapText="1"/>
    </xf>
    <xf numFmtId="43" fontId="13" fillId="0" borderId="1" xfId="0" applyNumberFormat="1" applyFont="1" applyFill="1" applyBorder="1"/>
    <xf numFmtId="43" fontId="13" fillId="0" borderId="6" xfId="0" applyNumberFormat="1" applyFont="1" applyFill="1" applyBorder="1"/>
    <xf numFmtId="0" fontId="18" fillId="0" borderId="5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43" fontId="13" fillId="0" borderId="6" xfId="0" applyNumberFormat="1" applyFont="1" applyBorder="1"/>
    <xf numFmtId="0" fontId="0" fillId="0" borderId="0" xfId="0" applyFont="1" applyFill="1"/>
    <xf numFmtId="43" fontId="0" fillId="0" borderId="0" xfId="0" applyNumberFormat="1" applyFont="1" applyFill="1"/>
    <xf numFmtId="43" fontId="1" fillId="0" borderId="0" xfId="1" applyFont="1" applyFill="1"/>
    <xf numFmtId="0" fontId="18" fillId="0" borderId="1" xfId="0" applyFont="1" applyBorder="1" applyAlignment="1">
      <alignment horizontal="right" wrapText="1"/>
    </xf>
    <xf numFmtId="43" fontId="13" fillId="0" borderId="1" xfId="0" applyNumberFormat="1" applyFont="1" applyBorder="1"/>
    <xf numFmtId="9" fontId="0" fillId="0" borderId="0" xfId="2" applyFont="1" applyFill="1"/>
    <xf numFmtId="0" fontId="18" fillId="0" borderId="0" xfId="0" applyFont="1" applyBorder="1" applyAlignment="1">
      <alignment horizontal="right" wrapText="1"/>
    </xf>
    <xf numFmtId="0" fontId="15" fillId="0" borderId="0" xfId="0" applyFont="1" applyBorder="1" applyAlignment="1">
      <alignment wrapText="1"/>
    </xf>
    <xf numFmtId="43" fontId="13" fillId="0" borderId="0" xfId="0" applyNumberFormat="1" applyFont="1" applyFill="1" applyBorder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43" fontId="23" fillId="0" borderId="0" xfId="0" applyNumberFormat="1" applyFont="1" applyAlignment="1">
      <alignment horizontal="center"/>
    </xf>
    <xf numFmtId="0" fontId="7" fillId="0" borderId="0" xfId="0" applyFont="1" applyAlignment="1"/>
    <xf numFmtId="43" fontId="0" fillId="0" borderId="0" xfId="0" applyNumberFormat="1" applyBorder="1"/>
    <xf numFmtId="43" fontId="0" fillId="0" borderId="15" xfId="0" applyNumberFormat="1" applyBorder="1"/>
    <xf numFmtId="0" fontId="0" fillId="0" borderId="15" xfId="0" applyBorder="1"/>
    <xf numFmtId="43" fontId="17" fillId="0" borderId="16" xfId="0" applyNumberFormat="1" applyFont="1" applyBorder="1"/>
    <xf numFmtId="43" fontId="24" fillId="0" borderId="0" xfId="0" applyNumberFormat="1" applyFont="1" applyFill="1"/>
    <xf numFmtId="43" fontId="25" fillId="0" borderId="0" xfId="0" applyNumberFormat="1" applyFont="1"/>
    <xf numFmtId="43" fontId="25" fillId="0" borderId="0" xfId="0" applyNumberFormat="1" applyFont="1" applyFill="1"/>
    <xf numFmtId="0" fontId="2" fillId="0" borderId="0" xfId="0" applyFont="1"/>
    <xf numFmtId="0" fontId="26" fillId="0" borderId="0" xfId="3"/>
    <xf numFmtId="2" fontId="26" fillId="0" borderId="0" xfId="3" applyNumberFormat="1" applyFill="1"/>
    <xf numFmtId="43" fontId="26" fillId="0" borderId="0" xfId="3" applyNumberFormat="1"/>
    <xf numFmtId="0" fontId="20" fillId="0" borderId="5" xfId="3" applyFont="1" applyBorder="1"/>
    <xf numFmtId="0" fontId="20" fillId="0" borderId="1" xfId="3" applyFont="1" applyBorder="1"/>
    <xf numFmtId="165" fontId="20" fillId="0" borderId="1" xfId="4" applyNumberFormat="1" applyFont="1" applyFill="1" applyBorder="1"/>
    <xf numFmtId="43" fontId="21" fillId="0" borderId="6" xfId="4" applyFont="1" applyFill="1" applyBorder="1"/>
    <xf numFmtId="165" fontId="20" fillId="0" borderId="1" xfId="4" applyNumberFormat="1" applyFont="1" applyBorder="1"/>
    <xf numFmtId="43" fontId="20" fillId="0" borderId="6" xfId="4" applyFont="1" applyFill="1" applyBorder="1"/>
    <xf numFmtId="0" fontId="26" fillId="0" borderId="0" xfId="3" applyFill="1"/>
    <xf numFmtId="0" fontId="13" fillId="0" borderId="0" xfId="0" applyFont="1" applyAlignment="1">
      <alignment vertical="center"/>
    </xf>
    <xf numFmtId="0" fontId="13" fillId="0" borderId="5" xfId="0" applyFont="1" applyBorder="1" applyAlignment="1">
      <alignment horizontal="right" wrapText="1"/>
    </xf>
    <xf numFmtId="0" fontId="25" fillId="0" borderId="1" xfId="0" applyFont="1" applyBorder="1" applyAlignment="1">
      <alignment wrapText="1"/>
    </xf>
    <xf numFmtId="0" fontId="20" fillId="0" borderId="7" xfId="3" applyFont="1" applyBorder="1"/>
    <xf numFmtId="0" fontId="20" fillId="0" borderId="8" xfId="3" applyFont="1" applyBorder="1"/>
    <xf numFmtId="43" fontId="20" fillId="0" borderId="8" xfId="3" applyNumberFormat="1" applyFont="1" applyBorder="1"/>
    <xf numFmtId="43" fontId="20" fillId="0" borderId="9" xfId="3" applyNumberFormat="1" applyFont="1" applyBorder="1"/>
    <xf numFmtId="0" fontId="20" fillId="0" borderId="0" xfId="3" applyFont="1" applyBorder="1"/>
    <xf numFmtId="43" fontId="20" fillId="0" borderId="0" xfId="3" applyNumberFormat="1" applyFont="1" applyBorder="1"/>
    <xf numFmtId="165" fontId="23" fillId="0" borderId="0" xfId="3" applyNumberFormat="1" applyFont="1"/>
    <xf numFmtId="43" fontId="21" fillId="0" borderId="0" xfId="3" applyNumberFormat="1" applyFont="1"/>
    <xf numFmtId="165" fontId="20" fillId="0" borderId="0" xfId="3" applyNumberFormat="1" applyFont="1"/>
    <xf numFmtId="164" fontId="30" fillId="0" borderId="0" xfId="0" applyNumberFormat="1" applyFont="1" applyFill="1" applyBorder="1" applyAlignment="1" applyProtection="1">
      <alignment vertical="center"/>
      <protection locked="0"/>
    </xf>
    <xf numFmtId="164" fontId="4" fillId="0" borderId="0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 wrapText="1"/>
    </xf>
    <xf numFmtId="164" fontId="6" fillId="0" borderId="0" xfId="0" applyNumberFormat="1" applyFont="1" applyFill="1" applyBorder="1" applyAlignment="1">
      <alignment vertical="center"/>
    </xf>
    <xf numFmtId="0" fontId="8" fillId="6" borderId="10" xfId="0" applyFont="1" applyFill="1" applyBorder="1" applyAlignment="1">
      <alignment horizontal="center"/>
    </xf>
    <xf numFmtId="0" fontId="24" fillId="6" borderId="11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43" fontId="24" fillId="7" borderId="3" xfId="0" applyNumberFormat="1" applyFont="1" applyFill="1" applyBorder="1" applyAlignment="1">
      <alignment horizontal="center"/>
    </xf>
    <xf numFmtId="0" fontId="32" fillId="8" borderId="2" xfId="0" applyFont="1" applyFill="1" applyBorder="1" applyAlignment="1">
      <alignment horizontal="center" wrapText="1"/>
    </xf>
    <xf numFmtId="43" fontId="24" fillId="8" borderId="3" xfId="0" applyNumberFormat="1" applyFont="1" applyFill="1" applyBorder="1" applyAlignment="1">
      <alignment horizontal="center"/>
    </xf>
    <xf numFmtId="43" fontId="33" fillId="8" borderId="1" xfId="0" applyNumberFormat="1" applyFont="1" applyFill="1" applyBorder="1" applyAlignment="1">
      <alignment horizontal="center"/>
    </xf>
    <xf numFmtId="0" fontId="24" fillId="7" borderId="5" xfId="0" applyFont="1" applyFill="1" applyBorder="1" applyAlignment="1">
      <alignment wrapText="1"/>
    </xf>
    <xf numFmtId="43" fontId="8" fillId="7" borderId="1" xfId="0" applyNumberFormat="1" applyFont="1" applyFill="1" applyBorder="1"/>
    <xf numFmtId="0" fontId="33" fillId="0" borderId="5" xfId="0" applyFont="1" applyFill="1" applyBorder="1"/>
    <xf numFmtId="43" fontId="33" fillId="0" borderId="1" xfId="0" applyNumberFormat="1" applyFont="1" applyFill="1" applyBorder="1"/>
    <xf numFmtId="43" fontId="33" fillId="0" borderId="1" xfId="0" applyNumberFormat="1" applyFont="1" applyBorder="1"/>
    <xf numFmtId="0" fontId="34" fillId="7" borderId="5" xfId="0" applyFont="1" applyFill="1" applyBorder="1" applyAlignment="1">
      <alignment vertical="center"/>
    </xf>
    <xf numFmtId="43" fontId="34" fillId="7" borderId="1" xfId="0" applyNumberFormat="1" applyFont="1" applyFill="1" applyBorder="1" applyAlignment="1">
      <alignment horizontal="right" vertical="center"/>
    </xf>
    <xf numFmtId="43" fontId="35" fillId="7" borderId="1" xfId="0" applyNumberFormat="1" applyFont="1" applyFill="1" applyBorder="1" applyAlignment="1">
      <alignment horizontal="right" vertical="center"/>
    </xf>
    <xf numFmtId="0" fontId="35" fillId="0" borderId="5" xfId="0" applyFont="1" applyFill="1" applyBorder="1" applyAlignment="1">
      <alignment vertical="center"/>
    </xf>
    <xf numFmtId="43" fontId="35" fillId="0" borderId="1" xfId="0" applyNumberFormat="1" applyFont="1" applyFill="1" applyBorder="1" applyAlignment="1">
      <alignment horizontal="right" vertical="center"/>
    </xf>
    <xf numFmtId="0" fontId="34" fillId="7" borderId="5" xfId="0" applyFont="1" applyFill="1" applyBorder="1" applyAlignment="1">
      <alignment vertical="center" wrapText="1"/>
    </xf>
    <xf numFmtId="43" fontId="36" fillId="7" borderId="1" xfId="0" applyNumberFormat="1" applyFont="1" applyFill="1" applyBorder="1" applyAlignment="1">
      <alignment horizontal="right" vertical="center"/>
    </xf>
    <xf numFmtId="0" fontId="34" fillId="0" borderId="5" xfId="0" applyFont="1" applyFill="1" applyBorder="1" applyAlignment="1">
      <alignment vertical="center" wrapText="1"/>
    </xf>
    <xf numFmtId="0" fontId="35" fillId="0" borderId="26" xfId="0" applyFont="1" applyBorder="1" applyAlignment="1">
      <alignment vertical="center"/>
    </xf>
    <xf numFmtId="43" fontId="35" fillId="0" borderId="27" xfId="0" applyNumberFormat="1" applyFont="1" applyBorder="1" applyAlignment="1">
      <alignment horizontal="right" vertical="center"/>
    </xf>
    <xf numFmtId="0" fontId="34" fillId="0" borderId="1" xfId="0" applyFont="1" applyFill="1" applyBorder="1" applyAlignment="1">
      <alignment horizontal="center" vertical="center"/>
    </xf>
    <xf numFmtId="43" fontId="8" fillId="0" borderId="1" xfId="0" applyNumberFormat="1" applyFont="1" applyBorder="1"/>
    <xf numFmtId="43" fontId="8" fillId="0" borderId="0" xfId="0" applyNumberFormat="1" applyFont="1"/>
    <xf numFmtId="44" fontId="0" fillId="0" borderId="0" xfId="5" applyFont="1"/>
    <xf numFmtId="0" fontId="9" fillId="9" borderId="1" xfId="0" applyNumberFormat="1" applyFont="1" applyFill="1" applyBorder="1" applyAlignment="1">
      <alignment horizontal="center" vertical="center"/>
    </xf>
    <xf numFmtId="164" fontId="9" fillId="9" borderId="1" xfId="0" applyNumberFormat="1" applyFont="1" applyFill="1" applyBorder="1" applyAlignment="1">
      <alignment horizontal="left" vertical="center"/>
    </xf>
    <xf numFmtId="4" fontId="10" fillId="9" borderId="1" xfId="0" applyNumberFormat="1" applyFont="1" applyFill="1" applyBorder="1" applyAlignment="1">
      <alignment horizontal="center" vertical="center"/>
    </xf>
    <xf numFmtId="4" fontId="11" fillId="9" borderId="1" xfId="0" applyNumberFormat="1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/>
    </xf>
    <xf numFmtId="0" fontId="17" fillId="9" borderId="1" xfId="0" applyFont="1" applyFill="1" applyBorder="1" applyAlignment="1">
      <alignment wrapText="1"/>
    </xf>
    <xf numFmtId="43" fontId="14" fillId="9" borderId="6" xfId="0" applyNumberFormat="1" applyFont="1" applyFill="1" applyBorder="1"/>
    <xf numFmtId="0" fontId="7" fillId="9" borderId="10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wrapText="1"/>
    </xf>
    <xf numFmtId="0" fontId="20" fillId="9" borderId="11" xfId="0" applyFont="1" applyFill="1" applyBorder="1"/>
    <xf numFmtId="43" fontId="21" fillId="9" borderId="12" xfId="0" applyNumberFormat="1" applyFont="1" applyFill="1" applyBorder="1"/>
    <xf numFmtId="0" fontId="8" fillId="10" borderId="2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4" xfId="0" applyFont="1" applyFill="1" applyBorder="1" applyAlignment="1">
      <alignment horizontal="center"/>
    </xf>
    <xf numFmtId="0" fontId="9" fillId="11" borderId="1" xfId="0" applyNumberFormat="1" applyFont="1" applyFill="1" applyBorder="1" applyAlignment="1">
      <alignment horizontal="center" vertical="center"/>
    </xf>
    <xf numFmtId="164" fontId="9" fillId="11" borderId="1" xfId="0" applyNumberFormat="1" applyFont="1" applyFill="1" applyBorder="1" applyAlignment="1">
      <alignment horizontal="left" vertical="center"/>
    </xf>
    <xf numFmtId="4" fontId="10" fillId="11" borderId="1" xfId="0" applyNumberFormat="1" applyFont="1" applyFill="1" applyBorder="1" applyAlignment="1">
      <alignment horizontal="center" vertical="center"/>
    </xf>
    <xf numFmtId="4" fontId="11" fillId="11" borderId="1" xfId="0" applyNumberFormat="1" applyFont="1" applyFill="1" applyBorder="1" applyAlignment="1">
      <alignment horizontal="center" vertical="center"/>
    </xf>
    <xf numFmtId="164" fontId="9" fillId="11" borderId="1" xfId="0" applyNumberFormat="1" applyFont="1" applyFill="1" applyBorder="1" applyAlignment="1">
      <alignment horizontal="left" vertical="center" wrapText="1"/>
    </xf>
    <xf numFmtId="164" fontId="12" fillId="11" borderId="1" xfId="0" applyNumberFormat="1" applyFont="1" applyFill="1" applyBorder="1" applyAlignment="1">
      <alignment horizontal="left" vertical="center"/>
    </xf>
    <xf numFmtId="4" fontId="14" fillId="11" borderId="1" xfId="0" applyNumberFormat="1" applyFont="1" applyFill="1" applyBorder="1"/>
    <xf numFmtId="0" fontId="16" fillId="11" borderId="5" xfId="0" applyFont="1" applyFill="1" applyBorder="1" applyAlignment="1">
      <alignment horizontal="left" vertical="center" wrapText="1"/>
    </xf>
    <xf numFmtId="0" fontId="17" fillId="11" borderId="1" xfId="0" applyFont="1" applyFill="1" applyBorder="1" applyAlignment="1">
      <alignment vertical="center" wrapText="1"/>
    </xf>
    <xf numFmtId="4" fontId="13" fillId="11" borderId="1" xfId="0" applyNumberFormat="1" applyFont="1" applyFill="1" applyBorder="1"/>
    <xf numFmtId="43" fontId="14" fillId="11" borderId="6" xfId="0" applyNumberFormat="1" applyFont="1" applyFill="1" applyBorder="1" applyAlignment="1">
      <alignment vertical="center"/>
    </xf>
    <xf numFmtId="0" fontId="13" fillId="11" borderId="1" xfId="0" applyFont="1" applyFill="1" applyBorder="1" applyAlignment="1">
      <alignment vertical="center"/>
    </xf>
    <xf numFmtId="0" fontId="16" fillId="11" borderId="5" xfId="0" applyFont="1" applyFill="1" applyBorder="1" applyAlignment="1">
      <alignment horizontal="right" vertical="center" wrapText="1"/>
    </xf>
    <xf numFmtId="43" fontId="14" fillId="11" borderId="1" xfId="0" applyNumberFormat="1" applyFont="1" applyFill="1" applyBorder="1" applyAlignment="1">
      <alignment vertical="center"/>
    </xf>
    <xf numFmtId="0" fontId="16" fillId="11" borderId="5" xfId="0" applyFont="1" applyFill="1" applyBorder="1" applyAlignment="1">
      <alignment horizontal="left" wrapText="1"/>
    </xf>
    <xf numFmtId="0" fontId="17" fillId="11" borderId="1" xfId="0" applyFont="1" applyFill="1" applyBorder="1" applyAlignment="1">
      <alignment wrapText="1"/>
    </xf>
    <xf numFmtId="0" fontId="13" fillId="11" borderId="1" xfId="0" applyFont="1" applyFill="1" applyBorder="1"/>
    <xf numFmtId="43" fontId="14" fillId="11" borderId="6" xfId="0" applyNumberFormat="1" applyFont="1" applyFill="1" applyBorder="1"/>
    <xf numFmtId="0" fontId="16" fillId="11" borderId="1" xfId="0" applyFont="1" applyFill="1" applyBorder="1" applyAlignment="1">
      <alignment horizontal="left" wrapText="1"/>
    </xf>
    <xf numFmtId="43" fontId="14" fillId="11" borderId="1" xfId="0" applyNumberFormat="1" applyFont="1" applyFill="1" applyBorder="1"/>
    <xf numFmtId="43" fontId="13" fillId="11" borderId="1" xfId="0" applyNumberFormat="1" applyFont="1" applyFill="1" applyBorder="1"/>
    <xf numFmtId="0" fontId="21" fillId="9" borderId="5" xfId="3" applyFont="1" applyFill="1" applyBorder="1"/>
    <xf numFmtId="0" fontId="27" fillId="9" borderId="1" xfId="3" applyFont="1" applyFill="1" applyBorder="1" applyAlignment="1"/>
    <xf numFmtId="0" fontId="28" fillId="9" borderId="1" xfId="3" applyFont="1" applyFill="1" applyBorder="1" applyAlignment="1"/>
    <xf numFmtId="43" fontId="27" fillId="9" borderId="6" xfId="3" applyNumberFormat="1" applyFont="1" applyFill="1" applyBorder="1"/>
    <xf numFmtId="0" fontId="21" fillId="9" borderId="5" xfId="0" applyFont="1" applyFill="1" applyBorder="1" applyAlignment="1">
      <alignment horizontal="center" wrapText="1"/>
    </xf>
    <xf numFmtId="0" fontId="29" fillId="9" borderId="1" xfId="0" applyFont="1" applyFill="1" applyBorder="1" applyAlignment="1">
      <alignment wrapText="1"/>
    </xf>
    <xf numFmtId="0" fontId="20" fillId="9" borderId="1" xfId="0" applyFont="1" applyFill="1" applyBorder="1"/>
    <xf numFmtId="43" fontId="21" fillId="9" borderId="6" xfId="0" applyNumberFormat="1" applyFont="1" applyFill="1" applyBorder="1"/>
    <xf numFmtId="0" fontId="14" fillId="9" borderId="5" xfId="0" applyFont="1" applyFill="1" applyBorder="1" applyAlignment="1">
      <alignment horizontal="right" wrapText="1"/>
    </xf>
    <xf numFmtId="0" fontId="8" fillId="9" borderId="0" xfId="0" applyFont="1" applyFill="1"/>
    <xf numFmtId="43" fontId="14" fillId="9" borderId="1" xfId="0" applyNumberFormat="1" applyFont="1" applyFill="1" applyBorder="1"/>
    <xf numFmtId="0" fontId="29" fillId="9" borderId="1" xfId="3" applyFont="1" applyFill="1" applyBorder="1"/>
    <xf numFmtId="0" fontId="26" fillId="9" borderId="1" xfId="3" applyFill="1" applyBorder="1"/>
    <xf numFmtId="43" fontId="21" fillId="9" borderId="6" xfId="3" applyNumberFormat="1" applyFont="1" applyFill="1" applyBorder="1"/>
    <xf numFmtId="0" fontId="21" fillId="11" borderId="5" xfId="3" applyFont="1" applyFill="1" applyBorder="1"/>
    <xf numFmtId="0" fontId="21" fillId="11" borderId="1" xfId="3" applyFont="1" applyFill="1" applyBorder="1"/>
    <xf numFmtId="0" fontId="26" fillId="11" borderId="1" xfId="3" applyFill="1" applyBorder="1"/>
    <xf numFmtId="43" fontId="21" fillId="11" borderId="6" xfId="4" applyFont="1" applyFill="1" applyBorder="1"/>
    <xf numFmtId="0" fontId="21" fillId="11" borderId="1" xfId="3" applyFont="1" applyFill="1" applyBorder="1" applyAlignment="1">
      <alignment wrapText="1"/>
    </xf>
    <xf numFmtId="165" fontId="20" fillId="11" borderId="1" xfId="4" applyNumberFormat="1" applyFont="1" applyFill="1" applyBorder="1"/>
    <xf numFmtId="0" fontId="14" fillId="11" borderId="0" xfId="0" applyFont="1" applyFill="1" applyAlignment="1">
      <alignment vertical="center"/>
    </xf>
    <xf numFmtId="165" fontId="21" fillId="11" borderId="1" xfId="4" applyNumberFormat="1" applyFont="1" applyFill="1" applyBorder="1"/>
    <xf numFmtId="0" fontId="14" fillId="11" borderId="5" xfId="0" applyFont="1" applyFill="1" applyBorder="1" applyAlignment="1">
      <alignment horizontal="left" wrapText="1"/>
    </xf>
    <xf numFmtId="0" fontId="8" fillId="11" borderId="1" xfId="0" applyFont="1" applyFill="1" applyBorder="1" applyAlignment="1">
      <alignment wrapText="1"/>
    </xf>
    <xf numFmtId="0" fontId="13" fillId="11" borderId="5" xfId="0" applyFont="1" applyFill="1" applyBorder="1" applyAlignment="1">
      <alignment horizontal="right" wrapText="1"/>
    </xf>
    <xf numFmtId="0" fontId="25" fillId="11" borderId="0" xfId="0" applyFont="1" applyFill="1"/>
    <xf numFmtId="43" fontId="13" fillId="11" borderId="6" xfId="0" applyNumberFormat="1" applyFont="1" applyFill="1" applyBorder="1"/>
    <xf numFmtId="0" fontId="20" fillId="11" borderId="5" xfId="3" applyFont="1" applyFill="1" applyBorder="1"/>
    <xf numFmtId="0" fontId="20" fillId="11" borderId="1" xfId="3" applyFont="1" applyFill="1" applyBorder="1"/>
    <xf numFmtId="43" fontId="20" fillId="11" borderId="6" xfId="3" applyNumberFormat="1" applyFont="1" applyFill="1" applyBorder="1"/>
    <xf numFmtId="164" fontId="4" fillId="3" borderId="1" xfId="0" applyNumberFormat="1" applyFont="1" applyFill="1" applyBorder="1" applyAlignment="1">
      <alignment horizontal="center" vertical="center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4" fontId="7" fillId="0" borderId="17" xfId="0" applyNumberFormat="1" applyFont="1" applyBorder="1" applyAlignment="1">
      <alignment horizontal="center"/>
    </xf>
    <xf numFmtId="164" fontId="3" fillId="9" borderId="1" xfId="0" applyNumberFormat="1" applyFont="1" applyFill="1" applyBorder="1" applyAlignment="1" applyProtection="1">
      <alignment horizontal="center" vertical="center"/>
      <protection locked="0"/>
    </xf>
    <xf numFmtId="164" fontId="4" fillId="0" borderId="1" xfId="0" applyNumberFormat="1" applyFont="1" applyFill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3" borderId="13" xfId="0" applyNumberFormat="1" applyFont="1" applyFill="1" applyBorder="1" applyAlignment="1">
      <alignment horizontal="center" vertical="center"/>
    </xf>
    <xf numFmtId="164" fontId="4" fillId="3" borderId="24" xfId="0" applyNumberFormat="1" applyFont="1" applyFill="1" applyBorder="1" applyAlignment="1">
      <alignment horizontal="center" vertical="center"/>
    </xf>
    <xf numFmtId="164" fontId="4" fillId="3" borderId="28" xfId="0" applyNumberFormat="1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vertical="center"/>
    </xf>
    <xf numFmtId="0" fontId="21" fillId="12" borderId="22" xfId="3" applyFont="1" applyFill="1" applyBorder="1" applyAlignment="1">
      <alignment horizontal="center" vertical="center"/>
    </xf>
    <xf numFmtId="0" fontId="21" fillId="12" borderId="3" xfId="3" applyFont="1" applyFill="1" applyBorder="1" applyAlignment="1">
      <alignment horizontal="center" vertical="center"/>
    </xf>
    <xf numFmtId="0" fontId="21" fillId="12" borderId="23" xfId="3" applyFont="1" applyFill="1" applyBorder="1" applyAlignment="1">
      <alignment horizontal="center" vertical="center"/>
    </xf>
    <xf numFmtId="0" fontId="21" fillId="12" borderId="4" xfId="3" applyFont="1" applyFill="1" applyBorder="1" applyAlignment="1">
      <alignment horizontal="center" vertical="center"/>
    </xf>
    <xf numFmtId="0" fontId="21" fillId="10" borderId="21" xfId="3" applyFont="1" applyFill="1" applyBorder="1" applyAlignment="1">
      <alignment horizontal="center"/>
    </xf>
    <xf numFmtId="0" fontId="21" fillId="10" borderId="2" xfId="3" applyFont="1" applyFill="1" applyBorder="1" applyAlignment="1">
      <alignment horizontal="center"/>
    </xf>
    <xf numFmtId="0" fontId="21" fillId="12" borderId="22" xfId="3" applyFont="1" applyFill="1" applyBorder="1" applyAlignment="1">
      <alignment horizontal="center" vertical="center" wrapText="1"/>
    </xf>
    <xf numFmtId="0" fontId="21" fillId="12" borderId="3" xfId="3" applyFont="1" applyFill="1" applyBorder="1" applyAlignment="1">
      <alignment horizontal="center" vertical="center" wrapText="1"/>
    </xf>
    <xf numFmtId="164" fontId="5" fillId="9" borderId="1" xfId="0" applyNumberFormat="1" applyFont="1" applyFill="1" applyBorder="1" applyAlignment="1" applyProtection="1">
      <alignment horizontal="center" vertical="center"/>
      <protection locked="0"/>
    </xf>
    <xf numFmtId="164" fontId="4" fillId="3" borderId="18" xfId="0" applyNumberFormat="1" applyFont="1" applyFill="1" applyBorder="1" applyAlignment="1">
      <alignment horizontal="center" vertical="center"/>
    </xf>
    <xf numFmtId="164" fontId="4" fillId="3" borderId="19" xfId="0" applyNumberFormat="1" applyFont="1" applyFill="1" applyBorder="1" applyAlignment="1">
      <alignment horizontal="center" vertical="center"/>
    </xf>
    <xf numFmtId="164" fontId="4" fillId="3" borderId="20" xfId="0" applyNumberFormat="1" applyFont="1" applyFill="1" applyBorder="1" applyAlignment="1">
      <alignment horizontal="center" vertical="center"/>
    </xf>
    <xf numFmtId="0" fontId="31" fillId="5" borderId="25" xfId="0" applyFont="1" applyFill="1" applyBorder="1" applyAlignment="1">
      <alignment horizontal="center"/>
    </xf>
    <xf numFmtId="0" fontId="31" fillId="5" borderId="0" xfId="0" applyFont="1" applyFill="1" applyBorder="1" applyAlignment="1">
      <alignment horizontal="center"/>
    </xf>
    <xf numFmtId="164" fontId="3" fillId="2" borderId="13" xfId="0" applyNumberFormat="1" applyFont="1" applyFill="1" applyBorder="1" applyAlignment="1" applyProtection="1">
      <alignment horizontal="center" vertical="center"/>
      <protection locked="0"/>
    </xf>
    <xf numFmtId="164" fontId="3" fillId="2" borderId="24" xfId="0" applyNumberFormat="1" applyFont="1" applyFill="1" applyBorder="1" applyAlignment="1" applyProtection="1">
      <alignment horizontal="center" vertical="center"/>
      <protection locked="0"/>
    </xf>
    <xf numFmtId="164" fontId="6" fillId="3" borderId="13" xfId="0" applyNumberFormat="1" applyFont="1" applyFill="1" applyBorder="1" applyAlignment="1">
      <alignment horizontal="center" vertical="center"/>
    </xf>
    <xf numFmtId="164" fontId="6" fillId="3" borderId="24" xfId="0" applyNumberFormat="1" applyFont="1" applyFill="1" applyBorder="1" applyAlignment="1">
      <alignment horizontal="center" vertical="center"/>
    </xf>
    <xf numFmtId="164" fontId="4" fillId="0" borderId="13" xfId="0" applyNumberFormat="1" applyFont="1" applyFill="1" applyBorder="1" applyAlignment="1">
      <alignment horizontal="center" vertical="center"/>
    </xf>
    <xf numFmtId="164" fontId="4" fillId="0" borderId="24" xfId="0" applyNumberFormat="1" applyFont="1" applyFill="1" applyBorder="1" applyAlignment="1">
      <alignment horizontal="center" vertical="center"/>
    </xf>
    <xf numFmtId="164" fontId="5" fillId="3" borderId="13" xfId="0" applyNumberFormat="1" applyFont="1" applyFill="1" applyBorder="1" applyAlignment="1">
      <alignment horizontal="center" vertical="center"/>
    </xf>
    <xf numFmtId="164" fontId="5" fillId="3" borderId="24" xfId="0" applyNumberFormat="1" applyFont="1" applyFill="1" applyBorder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center" wrapText="1"/>
    </xf>
    <xf numFmtId="164" fontId="4" fillId="3" borderId="24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vertical="center"/>
    </xf>
  </cellXfs>
  <cellStyles count="6">
    <cellStyle name="Millares" xfId="1" builtinId="3"/>
    <cellStyle name="Millares 3" xfId="4"/>
    <cellStyle name="Moneda" xfId="5" builtinId="4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colors>
    <mruColors>
      <color rgb="FFB3F9F9"/>
      <color rgb="FFECC0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617159</xdr:colOff>
      <xdr:row>12</xdr:row>
      <xdr:rowOff>0</xdr:rowOff>
    </xdr:from>
    <xdr:to>
      <xdr:col>14</xdr:col>
      <xdr:colOff>154779</xdr:colOff>
      <xdr:row>12</xdr:row>
      <xdr:rowOff>2658</xdr:rowOff>
    </xdr:to>
    <xdr:pic>
      <xdr:nvPicPr>
        <xdr:cNvPr id="2" name="Picture 1" descr="logo_hmnig_nuevo_chic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89959" y="2286000"/>
          <a:ext cx="985420" cy="2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445293</xdr:colOff>
      <xdr:row>95</xdr:row>
      <xdr:rowOff>110665</xdr:rowOff>
    </xdr:from>
    <xdr:to>
      <xdr:col>13</xdr:col>
      <xdr:colOff>35855</xdr:colOff>
      <xdr:row>100</xdr:row>
      <xdr:rowOff>152400</xdr:rowOff>
    </xdr:to>
    <xdr:sp macro="" textlink="">
      <xdr:nvSpPr>
        <xdr:cNvPr id="3" name="CuadroTexto 2"/>
        <xdr:cNvSpPr txBox="1"/>
      </xdr:nvSpPr>
      <xdr:spPr>
        <a:xfrm>
          <a:off x="8693943" y="21179965"/>
          <a:ext cx="3019562" cy="994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/>
            <a:t>APROBÓ </a:t>
          </a:r>
        </a:p>
        <a:p>
          <a:pPr algn="ctr"/>
          <a:endParaRPr lang="es-MX" sz="1100" b="1"/>
        </a:p>
        <a:p>
          <a:pPr algn="ctr"/>
          <a:r>
            <a:rPr lang="es-MX" sz="1100" b="1"/>
            <a:t>_________________________________</a:t>
          </a:r>
        </a:p>
        <a:p>
          <a:pPr algn="ctr"/>
          <a:r>
            <a:rPr lang="es-MX" sz="1100" b="1"/>
            <a:t>DRA. LORENZA</a:t>
          </a:r>
          <a:r>
            <a:rPr lang="es-MX" sz="1100" b="1" baseline="0"/>
            <a:t> JIMENEZ VILLANUEVA</a:t>
          </a:r>
        </a:p>
        <a:p>
          <a:pPr algn="ctr"/>
          <a:r>
            <a:rPr lang="es-MX" sz="1100" b="1" baseline="0"/>
            <a:t>DIRECTORA GENERAL</a:t>
          </a:r>
        </a:p>
        <a:p>
          <a:pPr algn="ctr"/>
          <a:endParaRPr lang="es-MX" sz="1100" b="1"/>
        </a:p>
      </xdr:txBody>
    </xdr:sp>
    <xdr:clientData/>
  </xdr:twoCellAnchor>
  <xdr:twoCellAnchor>
    <xdr:from>
      <xdr:col>1</xdr:col>
      <xdr:colOff>80956</xdr:colOff>
      <xdr:row>94</xdr:row>
      <xdr:rowOff>13016</xdr:rowOff>
    </xdr:from>
    <xdr:to>
      <xdr:col>1</xdr:col>
      <xdr:colOff>2548073</xdr:colOff>
      <xdr:row>99</xdr:row>
      <xdr:rowOff>85725</xdr:rowOff>
    </xdr:to>
    <xdr:sp macro="" textlink="">
      <xdr:nvSpPr>
        <xdr:cNvPr id="4" name="CuadroTexto 3"/>
        <xdr:cNvSpPr txBox="1"/>
      </xdr:nvSpPr>
      <xdr:spPr>
        <a:xfrm>
          <a:off x="623881" y="20891816"/>
          <a:ext cx="2467117" cy="10252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/>
            <a:t>ELABORÓ </a:t>
          </a:r>
        </a:p>
        <a:p>
          <a:pPr algn="ctr"/>
          <a:endParaRPr lang="es-MX" sz="1100" b="1"/>
        </a:p>
        <a:p>
          <a:pPr algn="ctr"/>
          <a:r>
            <a:rPr lang="es-MX" sz="1100" b="1"/>
            <a:t>________________________________</a:t>
          </a:r>
        </a:p>
        <a:p>
          <a:pPr algn="ctr"/>
          <a:r>
            <a:rPr lang="es-MX" sz="1100" b="1"/>
            <a:t>LIC. MANUEL</a:t>
          </a:r>
          <a:r>
            <a:rPr lang="es-MX" sz="1100" b="1" baseline="0"/>
            <a:t> MELENDEZ GALVEZ</a:t>
          </a:r>
        </a:p>
        <a:p>
          <a:pPr algn="ctr"/>
          <a:r>
            <a:rPr lang="es-MX" sz="1100" b="1" baseline="0"/>
            <a:t>DIRECTOR ADMINISTRATIVO</a:t>
          </a:r>
        </a:p>
        <a:p>
          <a:pPr algn="ctr"/>
          <a:endParaRPr lang="es-MX" sz="1100" b="1"/>
        </a:p>
      </xdr:txBody>
    </xdr:sp>
    <xdr:clientData/>
  </xdr:twoCellAnchor>
  <xdr:twoCellAnchor editAs="oneCell">
    <xdr:from>
      <xdr:col>0</xdr:col>
      <xdr:colOff>238124</xdr:colOff>
      <xdr:row>1</xdr:row>
      <xdr:rowOff>28576</xdr:rowOff>
    </xdr:from>
    <xdr:to>
      <xdr:col>1</xdr:col>
      <xdr:colOff>1000124</xdr:colOff>
      <xdr:row>4</xdr:row>
      <xdr:rowOff>171450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219076"/>
          <a:ext cx="1304925" cy="714374"/>
        </a:xfrm>
        <a:prstGeom prst="rect">
          <a:avLst/>
        </a:prstGeom>
      </xdr:spPr>
    </xdr:pic>
    <xdr:clientData/>
  </xdr:twoCellAnchor>
  <xdr:twoCellAnchor>
    <xdr:from>
      <xdr:col>13</xdr:col>
      <xdr:colOff>66675</xdr:colOff>
      <xdr:row>1</xdr:row>
      <xdr:rowOff>19050</xdr:rowOff>
    </xdr:from>
    <xdr:to>
      <xdr:col>14</xdr:col>
      <xdr:colOff>420783</xdr:colOff>
      <xdr:row>4</xdr:row>
      <xdr:rowOff>180975</xdr:rowOff>
    </xdr:to>
    <xdr:pic>
      <xdr:nvPicPr>
        <xdr:cNvPr id="6" name="Picture 1" descr="logo_hmnig_nuevo_chic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4325" y="209550"/>
          <a:ext cx="109705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85724</xdr:rowOff>
    </xdr:from>
    <xdr:to>
      <xdr:col>1</xdr:col>
      <xdr:colOff>1181100</xdr:colOff>
      <xdr:row>4</xdr:row>
      <xdr:rowOff>95250</xdr:rowOff>
    </xdr:to>
    <xdr:pic>
      <xdr:nvPicPr>
        <xdr:cNvPr id="2" name="Imagen 1" descr="C:\Users\RF\Pictures\HeaderEscudoGRO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6224"/>
          <a:ext cx="1447800" cy="5810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617159</xdr:colOff>
      <xdr:row>12</xdr:row>
      <xdr:rowOff>0</xdr:rowOff>
    </xdr:from>
    <xdr:to>
      <xdr:col>14</xdr:col>
      <xdr:colOff>154779</xdr:colOff>
      <xdr:row>12</xdr:row>
      <xdr:rowOff>2658</xdr:rowOff>
    </xdr:to>
    <xdr:pic>
      <xdr:nvPicPr>
        <xdr:cNvPr id="5" name="Picture 1" descr="logo_hmnig_nuevo_chic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89834" y="2286000"/>
          <a:ext cx="842545" cy="2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123825</xdr:colOff>
      <xdr:row>1</xdr:row>
      <xdr:rowOff>9525</xdr:rowOff>
    </xdr:from>
    <xdr:to>
      <xdr:col>14</xdr:col>
      <xdr:colOff>477933</xdr:colOff>
      <xdr:row>4</xdr:row>
      <xdr:rowOff>171450</xdr:rowOff>
    </xdr:to>
    <xdr:pic>
      <xdr:nvPicPr>
        <xdr:cNvPr id="6" name="Picture 1" descr="logo_hmnig_nuevo_chic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3725" y="200025"/>
          <a:ext cx="100180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51</xdr:row>
      <xdr:rowOff>66675</xdr:rowOff>
    </xdr:from>
    <xdr:to>
      <xdr:col>1</xdr:col>
      <xdr:colOff>2552842</xdr:colOff>
      <xdr:row>57</xdr:row>
      <xdr:rowOff>120334</xdr:rowOff>
    </xdr:to>
    <xdr:sp macro="" textlink="">
      <xdr:nvSpPr>
        <xdr:cNvPr id="7" name="CuadroTexto 6"/>
        <xdr:cNvSpPr txBox="1"/>
      </xdr:nvSpPr>
      <xdr:spPr>
        <a:xfrm>
          <a:off x="581025" y="9048750"/>
          <a:ext cx="2467117" cy="10252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ELABORÓ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________________________________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LIC. MANUEL MELENDEZ GALVEZ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ADMINISTRATIVO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638175</xdr:colOff>
      <xdr:row>51</xdr:row>
      <xdr:rowOff>76200</xdr:rowOff>
    </xdr:from>
    <xdr:to>
      <xdr:col>12</xdr:col>
      <xdr:colOff>409712</xdr:colOff>
      <xdr:row>57</xdr:row>
      <xdr:rowOff>98885</xdr:rowOff>
    </xdr:to>
    <xdr:sp macro="" textlink="">
      <xdr:nvSpPr>
        <xdr:cNvPr id="9" name="CuadroTexto 8"/>
        <xdr:cNvSpPr txBox="1"/>
      </xdr:nvSpPr>
      <xdr:spPr>
        <a:xfrm>
          <a:off x="7362825" y="9058275"/>
          <a:ext cx="3019562" cy="99423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APROBÓ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_________________________________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DRA. LORENZA JIMENEZ VILLANUEVA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DIRECTORA GENERAL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486191</xdr:colOff>
      <xdr:row>11</xdr:row>
      <xdr:rowOff>142875</xdr:rowOff>
    </xdr:from>
    <xdr:to>
      <xdr:col>15</xdr:col>
      <xdr:colOff>154779</xdr:colOff>
      <xdr:row>11</xdr:row>
      <xdr:rowOff>145533</xdr:rowOff>
    </xdr:to>
    <xdr:pic>
      <xdr:nvPicPr>
        <xdr:cNvPr id="2" name="Picture 1" descr="logo_hmnig_nuevo_chic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6566" y="2238375"/>
          <a:ext cx="1344988" cy="2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119061</xdr:colOff>
      <xdr:row>3</xdr:row>
      <xdr:rowOff>11907</xdr:rowOff>
    </xdr:from>
    <xdr:to>
      <xdr:col>0</xdr:col>
      <xdr:colOff>2083594</xdr:colOff>
      <xdr:row>6</xdr:row>
      <xdr:rowOff>154781</xdr:rowOff>
    </xdr:to>
    <xdr:pic>
      <xdr:nvPicPr>
        <xdr:cNvPr id="3" name="4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1" y="583407"/>
          <a:ext cx="1964533" cy="714374"/>
        </a:xfrm>
        <a:prstGeom prst="rect">
          <a:avLst/>
        </a:prstGeom>
      </xdr:spPr>
    </xdr:pic>
    <xdr:clientData/>
  </xdr:twoCellAnchor>
  <xdr:twoCellAnchor>
    <xdr:from>
      <xdr:col>12</xdr:col>
      <xdr:colOff>459581</xdr:colOff>
      <xdr:row>2</xdr:row>
      <xdr:rowOff>95250</xdr:rowOff>
    </xdr:from>
    <xdr:to>
      <xdr:col>13</xdr:col>
      <xdr:colOff>813690</xdr:colOff>
      <xdr:row>6</xdr:row>
      <xdr:rowOff>66675</xdr:rowOff>
    </xdr:to>
    <xdr:pic>
      <xdr:nvPicPr>
        <xdr:cNvPr id="4" name="Picture 1" descr="logo_hmnig_nuevo_chic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80306" y="476250"/>
          <a:ext cx="1363759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3</xdr:col>
      <xdr:colOff>216835</xdr:colOff>
      <xdr:row>101</xdr:row>
      <xdr:rowOff>72709</xdr:rowOff>
    </xdr:to>
    <xdr:sp macro="" textlink="">
      <xdr:nvSpPr>
        <xdr:cNvPr id="7" name="CuadroTexto 6"/>
        <xdr:cNvSpPr txBox="1"/>
      </xdr:nvSpPr>
      <xdr:spPr>
        <a:xfrm>
          <a:off x="2869406" y="18395156"/>
          <a:ext cx="2467117" cy="10252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ELABORÓ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________________________________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LIC. MANUEL MELENDEZ GALVEZ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ADMINISTRATIVO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345281</xdr:colOff>
      <xdr:row>94</xdr:row>
      <xdr:rowOff>47625</xdr:rowOff>
    </xdr:from>
    <xdr:to>
      <xdr:col>11</xdr:col>
      <xdr:colOff>185874</xdr:colOff>
      <xdr:row>99</xdr:row>
      <xdr:rowOff>89360</xdr:rowOff>
    </xdr:to>
    <xdr:sp macro="" textlink="">
      <xdr:nvSpPr>
        <xdr:cNvPr id="8" name="CuadroTexto 7"/>
        <xdr:cNvSpPr txBox="1"/>
      </xdr:nvSpPr>
      <xdr:spPr>
        <a:xfrm>
          <a:off x="10763250" y="18061781"/>
          <a:ext cx="3019562" cy="99423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APROBÓ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_________________________________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DRA. LORENZA JIMENEZ VILLANUEVA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DIRECTORA GENERAL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U99"/>
  <sheetViews>
    <sheetView tabSelected="1" topLeftCell="A79" workbookViewId="0">
      <selection activeCell="A7" sqref="A7:O7"/>
    </sheetView>
  </sheetViews>
  <sheetFormatPr baseColWidth="10" defaultRowHeight="15" x14ac:dyDescent="0.25"/>
  <cols>
    <col min="1" max="1" width="8.140625" style="57" customWidth="1"/>
    <col min="2" max="2" width="52" customWidth="1"/>
    <col min="3" max="3" width="10.28515625" customWidth="1"/>
    <col min="4" max="4" width="10.5703125" customWidth="1"/>
    <col min="5" max="5" width="10.42578125" customWidth="1"/>
    <col min="6" max="6" width="11.42578125" customWidth="1"/>
    <col min="7" max="9" width="10.42578125" customWidth="1"/>
    <col min="10" max="10" width="10.28515625" customWidth="1"/>
    <col min="11" max="11" width="10.140625" customWidth="1"/>
    <col min="12" max="12" width="10" customWidth="1"/>
    <col min="13" max="13" width="10.5703125" customWidth="1"/>
    <col min="14" max="14" width="11.140625" customWidth="1"/>
    <col min="15" max="15" width="14" customWidth="1"/>
    <col min="16" max="16" width="2.140625" style="1" customWidth="1"/>
    <col min="17" max="17" width="12.85546875" style="1" customWidth="1"/>
    <col min="18" max="18" width="14.140625" style="1" customWidth="1"/>
    <col min="19" max="19" width="16" style="1" customWidth="1"/>
    <col min="20" max="20" width="5.28515625" style="1" customWidth="1"/>
    <col min="21" max="21" width="16.28515625" style="2" customWidth="1"/>
    <col min="22" max="23" width="13.140625" style="1" bestFit="1" customWidth="1"/>
    <col min="24" max="70" width="11.42578125" style="1"/>
  </cols>
  <sheetData>
    <row r="1" spans="1:16323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</row>
    <row r="2" spans="1:16323" x14ac:dyDescent="0.25">
      <c r="A2" s="194" t="s">
        <v>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16323" x14ac:dyDescent="0.25">
      <c r="A3" s="188" t="s">
        <v>2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</row>
    <row r="4" spans="1:16323" x14ac:dyDescent="0.25">
      <c r="A4" s="195" t="s">
        <v>3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</row>
    <row r="5" spans="1:16323" ht="15" customHeight="1" x14ac:dyDescent="0.25">
      <c r="A5" s="196" t="s">
        <v>4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</row>
    <row r="6" spans="1:16323" x14ac:dyDescent="0.25">
      <c r="A6" s="193" t="s">
        <v>5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</row>
    <row r="7" spans="1:16323" x14ac:dyDescent="0.25">
      <c r="A7" s="197" t="s">
        <v>200</v>
      </c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9"/>
    </row>
    <row r="8" spans="1:16323" x14ac:dyDescent="0.25">
      <c r="A8" s="188" t="s">
        <v>6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</row>
    <row r="9" spans="1:16323" x14ac:dyDescent="0.25">
      <c r="A9" s="193" t="s">
        <v>7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</row>
    <row r="10" spans="1:16323" x14ac:dyDescent="0.25">
      <c r="A10" s="200" t="s">
        <v>8</v>
      </c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</row>
    <row r="11" spans="1:16323" x14ac:dyDescent="0.25">
      <c r="A11" s="200" t="s">
        <v>9</v>
      </c>
      <c r="B11" s="200"/>
      <c r="C11" s="200"/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00"/>
    </row>
    <row r="12" spans="1:16323" x14ac:dyDescent="0.25">
      <c r="A12" s="188" t="s">
        <v>10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</row>
    <row r="13" spans="1:16323" x14ac:dyDescent="0.25">
      <c r="A13" s="188" t="s">
        <v>11</v>
      </c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3"/>
      <c r="Q13" s="3"/>
      <c r="R13" s="3"/>
      <c r="S13" s="3"/>
      <c r="T13" s="3"/>
      <c r="U13" s="4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</row>
    <row r="14" spans="1:16323" x14ac:dyDescent="0.25">
      <c r="A14" s="188" t="s">
        <v>136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3"/>
      <c r="Q14" s="3"/>
      <c r="R14" s="3"/>
      <c r="S14" s="3"/>
      <c r="T14" s="3"/>
      <c r="U14" s="4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</row>
    <row r="15" spans="1:16323" x14ac:dyDescent="0.25">
      <c r="A15" s="134" t="s">
        <v>12</v>
      </c>
      <c r="B15" s="135" t="s">
        <v>13</v>
      </c>
      <c r="C15" s="135" t="s">
        <v>14</v>
      </c>
      <c r="D15" s="135" t="s">
        <v>15</v>
      </c>
      <c r="E15" s="135" t="s">
        <v>16</v>
      </c>
      <c r="F15" s="135" t="s">
        <v>17</v>
      </c>
      <c r="G15" s="135" t="s">
        <v>18</v>
      </c>
      <c r="H15" s="135" t="s">
        <v>19</v>
      </c>
      <c r="I15" s="135" t="s">
        <v>20</v>
      </c>
      <c r="J15" s="135" t="s">
        <v>21</v>
      </c>
      <c r="K15" s="135" t="s">
        <v>22</v>
      </c>
      <c r="L15" s="135" t="s">
        <v>23</v>
      </c>
      <c r="M15" s="135" t="s">
        <v>24</v>
      </c>
      <c r="N15" s="135" t="s">
        <v>25</v>
      </c>
      <c r="O15" s="136" t="s">
        <v>26</v>
      </c>
      <c r="P15" s="3"/>
      <c r="Q15" s="6"/>
      <c r="R15" s="3"/>
      <c r="S15" s="3"/>
      <c r="T15" s="3"/>
      <c r="U15" s="4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</row>
    <row r="16" spans="1:16323" x14ac:dyDescent="0.25">
      <c r="A16" s="123">
        <v>1000</v>
      </c>
      <c r="B16" s="124" t="s">
        <v>27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6">
        <f>O17+O19+O2+O300+O24+O26+O28+O30+O22</f>
        <v>48559334.560000002</v>
      </c>
      <c r="P16" s="3"/>
      <c r="Q16" s="7"/>
      <c r="R16" s="7"/>
      <c r="S16" s="3"/>
      <c r="T16" s="3"/>
      <c r="U16" s="4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</row>
    <row r="17" spans="1:16323" x14ac:dyDescent="0.25">
      <c r="A17" s="137">
        <v>11300</v>
      </c>
      <c r="B17" s="138" t="s">
        <v>28</v>
      </c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40">
        <f>O18</f>
        <v>41110613.280000001</v>
      </c>
      <c r="P17" s="3"/>
      <c r="Q17" s="7"/>
      <c r="R17" s="3"/>
      <c r="S17" s="3"/>
      <c r="T17" s="3"/>
      <c r="U17" s="4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</row>
    <row r="18" spans="1:16323" x14ac:dyDescent="0.25">
      <c r="A18" s="8">
        <v>11301</v>
      </c>
      <c r="B18" s="9" t="s">
        <v>29</v>
      </c>
      <c r="C18" s="10">
        <v>3425884.44</v>
      </c>
      <c r="D18" s="10">
        <v>3425884.44</v>
      </c>
      <c r="E18" s="10">
        <v>3425884.44</v>
      </c>
      <c r="F18" s="10">
        <v>3425884.44</v>
      </c>
      <c r="G18" s="10">
        <v>3425884.44</v>
      </c>
      <c r="H18" s="10">
        <v>3425884.44</v>
      </c>
      <c r="I18" s="10">
        <v>3425884.44</v>
      </c>
      <c r="J18" s="10">
        <v>3425884.44</v>
      </c>
      <c r="K18" s="10">
        <v>3425884.44</v>
      </c>
      <c r="L18" s="10">
        <v>3425884.44</v>
      </c>
      <c r="M18" s="10">
        <v>3425884.44</v>
      </c>
      <c r="N18" s="10">
        <v>3425884.44</v>
      </c>
      <c r="O18" s="10">
        <v>41110613.280000001</v>
      </c>
      <c r="P18" s="3"/>
      <c r="Q18" s="3"/>
      <c r="R18" s="3"/>
      <c r="S18" s="3"/>
      <c r="T18" s="3"/>
      <c r="U18" s="4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</row>
    <row r="19" spans="1:16323" ht="25.5" x14ac:dyDescent="0.25">
      <c r="A19" s="137">
        <v>13200</v>
      </c>
      <c r="B19" s="141" t="s">
        <v>30</v>
      </c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40">
        <f>SUM(O20:O21)</f>
        <v>3092190.42</v>
      </c>
      <c r="P19" s="3"/>
      <c r="Q19" s="3"/>
      <c r="R19" s="3"/>
      <c r="S19" s="3"/>
      <c r="T19" s="3"/>
      <c r="U19" s="4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</row>
    <row r="20" spans="1:16323" x14ac:dyDescent="0.25">
      <c r="A20" s="8">
        <v>13201</v>
      </c>
      <c r="B20" s="9" t="s">
        <v>31</v>
      </c>
      <c r="C20" s="10"/>
      <c r="D20" s="10"/>
      <c r="E20" s="10"/>
      <c r="F20" s="10"/>
      <c r="G20" s="10"/>
      <c r="H20" s="10">
        <v>254344.33</v>
      </c>
      <c r="I20" s="10"/>
      <c r="J20" s="10"/>
      <c r="K20" s="10"/>
      <c r="L20" s="10"/>
      <c r="M20" s="10"/>
      <c r="N20" s="10">
        <v>254344.33</v>
      </c>
      <c r="O20" s="10">
        <v>508688.66</v>
      </c>
      <c r="P20" s="3"/>
      <c r="Q20" s="3"/>
      <c r="R20" s="3"/>
      <c r="S20" s="3"/>
      <c r="T20" s="3"/>
      <c r="U20" s="4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</row>
    <row r="21" spans="1:16323" x14ac:dyDescent="0.25">
      <c r="A21" s="8">
        <v>13203</v>
      </c>
      <c r="B21" s="9" t="s">
        <v>32</v>
      </c>
      <c r="C21" s="10">
        <v>1291750.8799999999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>
        <v>1291750.8799999999</v>
      </c>
      <c r="O21" s="10">
        <v>2583501.7599999998</v>
      </c>
      <c r="P21" s="3"/>
      <c r="Q21" s="3"/>
      <c r="R21" s="3"/>
      <c r="S21" s="3"/>
      <c r="T21" s="3"/>
      <c r="U21" s="4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</row>
    <row r="22" spans="1:16323" x14ac:dyDescent="0.25">
      <c r="A22" s="137">
        <v>13400</v>
      </c>
      <c r="B22" s="138" t="s">
        <v>33</v>
      </c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40">
        <f>O23</f>
        <v>1801688.58</v>
      </c>
      <c r="P22" s="3"/>
      <c r="Q22" s="3"/>
      <c r="R22" s="3"/>
      <c r="S22" s="3"/>
      <c r="T22" s="3"/>
      <c r="U22" s="4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</row>
    <row r="23" spans="1:16323" x14ac:dyDescent="0.25">
      <c r="A23" s="8">
        <v>13401</v>
      </c>
      <c r="B23" s="9" t="s">
        <v>34</v>
      </c>
      <c r="C23" s="10">
        <v>168000</v>
      </c>
      <c r="D23" s="10">
        <v>168000</v>
      </c>
      <c r="E23" s="10">
        <v>168000</v>
      </c>
      <c r="F23" s="10">
        <v>168000</v>
      </c>
      <c r="G23" s="10">
        <v>168000</v>
      </c>
      <c r="H23" s="10">
        <v>168000</v>
      </c>
      <c r="I23" s="10">
        <v>168000</v>
      </c>
      <c r="J23" s="10">
        <v>168000</v>
      </c>
      <c r="K23" s="10">
        <v>168000</v>
      </c>
      <c r="L23" s="10">
        <v>168000</v>
      </c>
      <c r="M23" s="10">
        <f>168000-46311.42</f>
        <v>121688.58</v>
      </c>
      <c r="N23" s="10">
        <v>0</v>
      </c>
      <c r="O23" s="10">
        <v>1801688.58</v>
      </c>
      <c r="P23" s="3"/>
      <c r="Q23" s="3"/>
      <c r="R23" s="3"/>
      <c r="S23" s="3"/>
      <c r="T23" s="3"/>
      <c r="U23" s="4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</row>
    <row r="24" spans="1:16323" x14ac:dyDescent="0.25">
      <c r="A24" s="137">
        <v>14000</v>
      </c>
      <c r="B24" s="138" t="s">
        <v>35</v>
      </c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40">
        <f>O25</f>
        <v>701996.28</v>
      </c>
      <c r="P24" s="3"/>
      <c r="Q24" s="3"/>
      <c r="R24" s="3"/>
      <c r="S24" s="3"/>
      <c r="T24" s="3"/>
      <c r="U24" s="4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</row>
    <row r="25" spans="1:16323" x14ac:dyDescent="0.25">
      <c r="A25" s="8">
        <v>14102</v>
      </c>
      <c r="B25" s="9" t="s">
        <v>36</v>
      </c>
      <c r="C25" s="10">
        <v>58499.69</v>
      </c>
      <c r="D25" s="10">
        <v>58499.69</v>
      </c>
      <c r="E25" s="10">
        <v>58499.69</v>
      </c>
      <c r="F25" s="10">
        <v>58499.69</v>
      </c>
      <c r="G25" s="10">
        <v>58499.69</v>
      </c>
      <c r="H25" s="10">
        <v>58499.69</v>
      </c>
      <c r="I25" s="10">
        <v>58499.69</v>
      </c>
      <c r="J25" s="10">
        <v>58499.69</v>
      </c>
      <c r="K25" s="10">
        <v>58499.69</v>
      </c>
      <c r="L25" s="10">
        <v>58499.69</v>
      </c>
      <c r="M25" s="10">
        <v>58499.69</v>
      </c>
      <c r="N25" s="10">
        <v>58499.69</v>
      </c>
      <c r="O25" s="10">
        <v>701996.28</v>
      </c>
      <c r="P25" s="3"/>
      <c r="Q25" s="3"/>
      <c r="R25" s="3"/>
      <c r="S25" s="3"/>
      <c r="T25" s="3"/>
      <c r="U25" s="4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</row>
    <row r="26" spans="1:16323" x14ac:dyDescent="0.25">
      <c r="A26" s="137">
        <v>15200</v>
      </c>
      <c r="B26" s="142" t="s">
        <v>37</v>
      </c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40">
        <f>O27</f>
        <v>0</v>
      </c>
      <c r="P26" s="3"/>
      <c r="Q26" s="3"/>
      <c r="R26" s="3"/>
      <c r="S26" s="3"/>
      <c r="T26" s="3"/>
      <c r="U26" s="4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</row>
    <row r="27" spans="1:16323" x14ac:dyDescent="0.25">
      <c r="A27" s="8">
        <v>15202</v>
      </c>
      <c r="B27" s="9" t="s">
        <v>38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>
        <v>0</v>
      </c>
      <c r="P27" s="3"/>
      <c r="Q27" s="3"/>
      <c r="R27" s="3"/>
      <c r="S27" s="3"/>
      <c r="T27" s="3"/>
      <c r="U27" s="4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</row>
    <row r="28" spans="1:16323" ht="25.5" x14ac:dyDescent="0.25">
      <c r="A28" s="137">
        <v>16000</v>
      </c>
      <c r="B28" s="141" t="s">
        <v>39</v>
      </c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40">
        <f>O29</f>
        <v>0</v>
      </c>
      <c r="P28" s="3"/>
      <c r="Q28" s="3"/>
      <c r="R28" s="3"/>
      <c r="S28" s="3"/>
      <c r="T28" s="3"/>
      <c r="U28" s="4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</row>
    <row r="29" spans="1:16323" x14ac:dyDescent="0.25">
      <c r="A29" s="11">
        <v>16101</v>
      </c>
      <c r="B29" s="9" t="s">
        <v>40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2">
        <f>SUM(C29:N29)</f>
        <v>0</v>
      </c>
    </row>
    <row r="30" spans="1:16323" x14ac:dyDescent="0.25">
      <c r="A30" s="137">
        <v>17000</v>
      </c>
      <c r="B30" s="138" t="s">
        <v>41</v>
      </c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43">
        <f>O31</f>
        <v>1852846</v>
      </c>
    </row>
    <row r="31" spans="1:16323" x14ac:dyDescent="0.25">
      <c r="A31" s="13">
        <v>17101</v>
      </c>
      <c r="B31" s="14" t="s">
        <v>42</v>
      </c>
      <c r="C31" s="12"/>
      <c r="D31" s="12"/>
      <c r="E31" s="12"/>
      <c r="F31" s="12"/>
      <c r="G31" s="12">
        <v>720000</v>
      </c>
      <c r="H31" s="12">
        <v>48450</v>
      </c>
      <c r="I31" s="12"/>
      <c r="J31" s="12"/>
      <c r="K31" s="12"/>
      <c r="L31" s="12"/>
      <c r="M31" s="12"/>
      <c r="N31" s="12">
        <v>1084396</v>
      </c>
      <c r="O31" s="12">
        <f>SUM(C31:N31)</f>
        <v>1852846</v>
      </c>
    </row>
    <row r="32" spans="1:16323" x14ac:dyDescent="0.25">
      <c r="A32" s="127">
        <v>2000</v>
      </c>
      <c r="B32" s="128" t="s">
        <v>43</v>
      </c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9">
        <f>O33+O38+O41+O47+O52+O56+O54</f>
        <v>5150000</v>
      </c>
      <c r="Q32" s="15"/>
      <c r="S32" s="2"/>
      <c r="T32" s="16"/>
      <c r="V32" s="16"/>
    </row>
    <row r="33" spans="1:70" s="21" customFormat="1" ht="26.25" customHeight="1" x14ac:dyDescent="0.2">
      <c r="A33" s="144">
        <v>2100</v>
      </c>
      <c r="B33" s="145" t="s">
        <v>44</v>
      </c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7">
        <f>SUM(O34:O37)</f>
        <v>552000</v>
      </c>
      <c r="P33" s="17"/>
      <c r="Q33" s="18"/>
      <c r="R33" s="17"/>
      <c r="S33" s="19"/>
      <c r="T33" s="17"/>
      <c r="U33" s="20"/>
      <c r="V33" s="19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</row>
    <row r="34" spans="1:70" s="27" customFormat="1" x14ac:dyDescent="0.25">
      <c r="A34" s="22">
        <v>21102</v>
      </c>
      <c r="B34" s="23" t="s">
        <v>45</v>
      </c>
      <c r="C34" s="24">
        <v>15000</v>
      </c>
      <c r="D34" s="24">
        <v>15000</v>
      </c>
      <c r="E34" s="24">
        <v>15000</v>
      </c>
      <c r="F34" s="24">
        <v>15000</v>
      </c>
      <c r="G34" s="24">
        <v>15000</v>
      </c>
      <c r="H34" s="24">
        <v>15000</v>
      </c>
      <c r="I34" s="24">
        <v>15000</v>
      </c>
      <c r="J34" s="24">
        <v>15000</v>
      </c>
      <c r="K34" s="24">
        <v>15000</v>
      </c>
      <c r="L34" s="24">
        <v>15000</v>
      </c>
      <c r="M34" s="24">
        <v>15000</v>
      </c>
      <c r="N34" s="24">
        <v>15000</v>
      </c>
      <c r="O34" s="25">
        <f>SUM(C34:N34)</f>
        <v>180000</v>
      </c>
      <c r="P34" s="17"/>
      <c r="Q34" s="26"/>
      <c r="R34" s="19"/>
      <c r="S34" s="17"/>
      <c r="T34" s="17"/>
      <c r="U34" s="20"/>
      <c r="V34" s="19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</row>
    <row r="35" spans="1:70" s="27" customFormat="1" x14ac:dyDescent="0.25">
      <c r="A35" s="22">
        <v>21201</v>
      </c>
      <c r="B35" s="23" t="s">
        <v>46</v>
      </c>
      <c r="C35" s="24">
        <v>8000</v>
      </c>
      <c r="D35" s="24">
        <v>8000</v>
      </c>
      <c r="E35" s="24">
        <v>8000</v>
      </c>
      <c r="F35" s="24">
        <v>8000</v>
      </c>
      <c r="G35" s="24">
        <v>8000</v>
      </c>
      <c r="H35" s="24">
        <v>8000</v>
      </c>
      <c r="I35" s="24">
        <v>8000</v>
      </c>
      <c r="J35" s="24">
        <v>8000</v>
      </c>
      <c r="K35" s="24">
        <v>8000</v>
      </c>
      <c r="L35" s="24">
        <v>8000</v>
      </c>
      <c r="M35" s="24">
        <v>8000</v>
      </c>
      <c r="N35" s="24">
        <v>8000</v>
      </c>
      <c r="O35" s="25">
        <f>SUM(C35:N35)</f>
        <v>96000</v>
      </c>
      <c r="P35" s="17"/>
      <c r="Q35" s="26"/>
      <c r="R35" s="19"/>
      <c r="S35" s="17"/>
      <c r="T35" s="17"/>
      <c r="U35" s="20"/>
      <c r="V35" s="19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</row>
    <row r="36" spans="1:70" s="27" customFormat="1" x14ac:dyDescent="0.25">
      <c r="A36" s="22">
        <v>21401</v>
      </c>
      <c r="B36" s="23" t="s">
        <v>47</v>
      </c>
      <c r="C36" s="24">
        <v>5000</v>
      </c>
      <c r="D36" s="24">
        <v>5000</v>
      </c>
      <c r="E36" s="24">
        <v>5000</v>
      </c>
      <c r="F36" s="24">
        <v>5000</v>
      </c>
      <c r="G36" s="24">
        <v>5000</v>
      </c>
      <c r="H36" s="24">
        <v>5000</v>
      </c>
      <c r="I36" s="24">
        <v>5000</v>
      </c>
      <c r="J36" s="24">
        <v>5000</v>
      </c>
      <c r="K36" s="24">
        <v>5000</v>
      </c>
      <c r="L36" s="24">
        <v>5000</v>
      </c>
      <c r="M36" s="24">
        <v>5000</v>
      </c>
      <c r="N36" s="24">
        <v>5000</v>
      </c>
      <c r="O36" s="25">
        <f>SUM(C36:N36)</f>
        <v>60000</v>
      </c>
      <c r="P36" s="17"/>
      <c r="Q36" s="26"/>
      <c r="R36" s="19"/>
      <c r="S36" s="17"/>
      <c r="T36" s="17"/>
      <c r="U36" s="20"/>
      <c r="V36" s="19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</row>
    <row r="37" spans="1:70" s="27" customFormat="1" x14ac:dyDescent="0.25">
      <c r="A37" s="22">
        <v>21601</v>
      </c>
      <c r="B37" s="23" t="s">
        <v>48</v>
      </c>
      <c r="C37" s="24">
        <v>18000</v>
      </c>
      <c r="D37" s="24">
        <v>18000</v>
      </c>
      <c r="E37" s="24">
        <v>18000</v>
      </c>
      <c r="F37" s="24">
        <v>18000</v>
      </c>
      <c r="G37" s="24">
        <v>18000</v>
      </c>
      <c r="H37" s="24">
        <v>18000</v>
      </c>
      <c r="I37" s="24">
        <v>18000</v>
      </c>
      <c r="J37" s="24">
        <v>18000</v>
      </c>
      <c r="K37" s="24">
        <v>18000</v>
      </c>
      <c r="L37" s="24">
        <v>18000</v>
      </c>
      <c r="M37" s="24">
        <v>18000</v>
      </c>
      <c r="N37" s="24">
        <v>18000</v>
      </c>
      <c r="O37" s="25">
        <f>SUM(C37:N37)</f>
        <v>216000</v>
      </c>
      <c r="P37" s="17"/>
      <c r="Q37" s="26"/>
      <c r="R37" s="19"/>
      <c r="S37" s="17"/>
      <c r="T37" s="17"/>
      <c r="U37" s="20"/>
      <c r="V37" s="19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</row>
    <row r="38" spans="1:70" s="21" customFormat="1" x14ac:dyDescent="0.25">
      <c r="A38" s="144">
        <v>2200</v>
      </c>
      <c r="B38" s="145" t="s">
        <v>49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7">
        <f>SUM(O39:O40)</f>
        <v>1100000</v>
      </c>
      <c r="P38" s="17"/>
      <c r="Q38" s="26"/>
      <c r="R38" s="19"/>
      <c r="S38" s="19"/>
      <c r="T38" s="17"/>
      <c r="U38" s="28"/>
      <c r="V38" s="28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</row>
    <row r="39" spans="1:70" s="27" customFormat="1" x14ac:dyDescent="0.25">
      <c r="A39" s="22">
        <v>22105</v>
      </c>
      <c r="B39" s="23" t="s">
        <v>50</v>
      </c>
      <c r="C39" s="29">
        <v>90000</v>
      </c>
      <c r="D39" s="29">
        <v>90000</v>
      </c>
      <c r="E39" s="29">
        <v>90000</v>
      </c>
      <c r="F39" s="29">
        <v>90000</v>
      </c>
      <c r="G39" s="29">
        <v>90000</v>
      </c>
      <c r="H39" s="29">
        <v>90000</v>
      </c>
      <c r="I39" s="29">
        <v>90000</v>
      </c>
      <c r="J39" s="29">
        <v>90000</v>
      </c>
      <c r="K39" s="29">
        <v>90000</v>
      </c>
      <c r="L39" s="29">
        <v>90000</v>
      </c>
      <c r="M39" s="29">
        <v>90000</v>
      </c>
      <c r="N39" s="29">
        <v>90000</v>
      </c>
      <c r="O39" s="25">
        <f>SUM(C39:N39)</f>
        <v>1080000</v>
      </c>
      <c r="P39" s="17"/>
      <c r="Q39" s="26"/>
      <c r="R39" s="19"/>
      <c r="S39" s="17"/>
      <c r="T39" s="17"/>
      <c r="U39" s="28"/>
      <c r="V39" s="28"/>
      <c r="W39" s="19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</row>
    <row r="40" spans="1:70" s="27" customFormat="1" x14ac:dyDescent="0.25">
      <c r="A40" s="22">
        <v>22302</v>
      </c>
      <c r="B40" s="23" t="s">
        <v>51</v>
      </c>
      <c r="C40" s="24"/>
      <c r="D40" s="24"/>
      <c r="E40" s="24"/>
      <c r="F40" s="24"/>
      <c r="G40" s="24"/>
      <c r="H40" s="24">
        <v>10000</v>
      </c>
      <c r="I40" s="24"/>
      <c r="J40" s="24"/>
      <c r="K40" s="24"/>
      <c r="L40" s="24"/>
      <c r="M40" s="24"/>
      <c r="N40" s="24">
        <v>10000</v>
      </c>
      <c r="O40" s="25">
        <f>SUM(C40:N40)</f>
        <v>20000</v>
      </c>
      <c r="P40" s="17"/>
      <c r="Q40" s="26"/>
      <c r="R40" s="19"/>
      <c r="S40" s="17"/>
      <c r="T40" s="17"/>
      <c r="U40" s="28"/>
      <c r="V40" s="28"/>
      <c r="W40" s="19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</row>
    <row r="41" spans="1:70" s="21" customFormat="1" x14ac:dyDescent="0.25">
      <c r="A41" s="144">
        <v>2400</v>
      </c>
      <c r="B41" s="145" t="s">
        <v>52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7">
        <f>SUM(O42:O46)</f>
        <v>210000</v>
      </c>
      <c r="P41" s="17"/>
      <c r="Q41" s="26"/>
      <c r="R41" s="19"/>
      <c r="S41" s="19"/>
      <c r="T41" s="17"/>
      <c r="U41" s="28"/>
      <c r="V41" s="28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</row>
    <row r="42" spans="1:70" s="17" customFormat="1" x14ac:dyDescent="0.25">
      <c r="A42" s="30">
        <v>24401</v>
      </c>
      <c r="B42" s="31" t="s">
        <v>53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32">
        <f>SUM(C42:N42)</f>
        <v>0</v>
      </c>
      <c r="Q42" s="26"/>
      <c r="R42" s="19"/>
      <c r="S42" s="19"/>
      <c r="U42" s="28"/>
      <c r="V42" s="28"/>
    </row>
    <row r="43" spans="1:70" s="27" customFormat="1" x14ac:dyDescent="0.25">
      <c r="A43" s="22">
        <v>24601</v>
      </c>
      <c r="B43" s="23" t="s">
        <v>54</v>
      </c>
      <c r="C43" s="24">
        <v>5000</v>
      </c>
      <c r="D43" s="24">
        <v>5000</v>
      </c>
      <c r="E43" s="24">
        <v>5000</v>
      </c>
      <c r="F43" s="24">
        <v>5000</v>
      </c>
      <c r="G43" s="24">
        <v>5000</v>
      </c>
      <c r="H43" s="24">
        <v>5000</v>
      </c>
      <c r="I43" s="24">
        <v>5000</v>
      </c>
      <c r="J43" s="24">
        <v>5000</v>
      </c>
      <c r="K43" s="24">
        <v>5000</v>
      </c>
      <c r="L43" s="24">
        <v>5000</v>
      </c>
      <c r="M43" s="24">
        <v>5000</v>
      </c>
      <c r="N43" s="24">
        <v>5000</v>
      </c>
      <c r="O43" s="25">
        <f t="shared" ref="O43:O62" si="0">SUM(C43:N43)</f>
        <v>60000</v>
      </c>
      <c r="P43" s="17"/>
      <c r="Q43" s="26"/>
      <c r="R43" s="19"/>
      <c r="S43" s="17"/>
      <c r="T43" s="17"/>
      <c r="U43" s="28"/>
      <c r="V43" s="28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</row>
    <row r="44" spans="1:70" s="27" customFormat="1" x14ac:dyDescent="0.25">
      <c r="A44" s="22">
        <v>24702</v>
      </c>
      <c r="B44" s="23" t="s">
        <v>55</v>
      </c>
      <c r="C44" s="24">
        <v>3000</v>
      </c>
      <c r="D44" s="24">
        <v>3000</v>
      </c>
      <c r="E44" s="24">
        <v>3000</v>
      </c>
      <c r="F44" s="24">
        <v>3000</v>
      </c>
      <c r="G44" s="24">
        <v>3000</v>
      </c>
      <c r="H44" s="24">
        <v>3000</v>
      </c>
      <c r="I44" s="24">
        <v>3000</v>
      </c>
      <c r="J44" s="24">
        <v>3000</v>
      </c>
      <c r="K44" s="24">
        <v>3000</v>
      </c>
      <c r="L44" s="24">
        <v>3000</v>
      </c>
      <c r="M44" s="24">
        <v>3000</v>
      </c>
      <c r="N44" s="24">
        <v>3000</v>
      </c>
      <c r="O44" s="25">
        <f t="shared" si="0"/>
        <v>36000</v>
      </c>
      <c r="P44" s="17"/>
      <c r="Q44" s="26"/>
      <c r="R44" s="19"/>
      <c r="S44" s="17"/>
      <c r="T44" s="17"/>
      <c r="U44" s="28"/>
      <c r="V44" s="28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</row>
    <row r="45" spans="1:70" s="27" customFormat="1" x14ac:dyDescent="0.25">
      <c r="A45" s="22">
        <v>24801</v>
      </c>
      <c r="B45" s="23" t="s">
        <v>56</v>
      </c>
      <c r="C45" s="24">
        <v>3500</v>
      </c>
      <c r="D45" s="24">
        <v>3500</v>
      </c>
      <c r="E45" s="24">
        <v>3500</v>
      </c>
      <c r="F45" s="24">
        <v>3500</v>
      </c>
      <c r="G45" s="24">
        <v>3500</v>
      </c>
      <c r="H45" s="24">
        <v>3500</v>
      </c>
      <c r="I45" s="24">
        <v>3500</v>
      </c>
      <c r="J45" s="24">
        <v>3500</v>
      </c>
      <c r="K45" s="24">
        <v>3500</v>
      </c>
      <c r="L45" s="24">
        <v>3500</v>
      </c>
      <c r="M45" s="24">
        <v>3500</v>
      </c>
      <c r="N45" s="24">
        <v>3500</v>
      </c>
      <c r="O45" s="25">
        <f t="shared" si="0"/>
        <v>42000</v>
      </c>
      <c r="P45" s="17"/>
      <c r="Q45" s="26"/>
      <c r="R45" s="19"/>
      <c r="S45" s="17"/>
      <c r="T45" s="17"/>
      <c r="U45" s="28"/>
      <c r="V45" s="28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</row>
    <row r="46" spans="1:70" s="27" customFormat="1" ht="25.5" x14ac:dyDescent="0.25">
      <c r="A46" s="22">
        <v>24901</v>
      </c>
      <c r="B46" s="23" t="s">
        <v>57</v>
      </c>
      <c r="C46" s="24">
        <v>6000</v>
      </c>
      <c r="D46" s="24">
        <v>6000</v>
      </c>
      <c r="E46" s="24">
        <v>6000</v>
      </c>
      <c r="F46" s="24">
        <v>6000</v>
      </c>
      <c r="G46" s="24">
        <v>6000</v>
      </c>
      <c r="H46" s="24">
        <v>6000</v>
      </c>
      <c r="I46" s="24">
        <v>6000</v>
      </c>
      <c r="J46" s="24">
        <v>6000</v>
      </c>
      <c r="K46" s="24">
        <v>6000</v>
      </c>
      <c r="L46" s="24">
        <v>6000</v>
      </c>
      <c r="M46" s="24">
        <v>6000</v>
      </c>
      <c r="N46" s="24">
        <v>6000</v>
      </c>
      <c r="O46" s="25">
        <f>SUM(C46:N46)</f>
        <v>72000</v>
      </c>
      <c r="P46" s="17"/>
      <c r="Q46" s="26"/>
      <c r="R46" s="19"/>
      <c r="S46" s="17"/>
      <c r="T46" s="17"/>
      <c r="U46" s="28"/>
      <c r="V46" s="28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</row>
    <row r="47" spans="1:70" s="21" customFormat="1" x14ac:dyDescent="0.25">
      <c r="A47" s="144">
        <v>2500</v>
      </c>
      <c r="B47" s="145" t="s">
        <v>58</v>
      </c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7">
        <f>SUM(O48:O51)</f>
        <v>2520000</v>
      </c>
      <c r="P47" s="17"/>
      <c r="Q47" s="26"/>
      <c r="R47" s="19"/>
      <c r="S47" s="19"/>
      <c r="T47" s="17"/>
      <c r="U47" s="28"/>
      <c r="V47" s="28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</row>
    <row r="48" spans="1:70" s="27" customFormat="1" x14ac:dyDescent="0.25">
      <c r="A48" s="22">
        <v>25102</v>
      </c>
      <c r="B48" s="23" t="s">
        <v>59</v>
      </c>
      <c r="C48" s="24">
        <v>10000</v>
      </c>
      <c r="D48" s="24">
        <v>10000</v>
      </c>
      <c r="E48" s="24">
        <v>10000</v>
      </c>
      <c r="F48" s="24">
        <v>10000</v>
      </c>
      <c r="G48" s="24">
        <v>10000</v>
      </c>
      <c r="H48" s="24">
        <v>10000</v>
      </c>
      <c r="I48" s="24">
        <v>10000</v>
      </c>
      <c r="J48" s="24">
        <v>10000</v>
      </c>
      <c r="K48" s="24">
        <v>10000</v>
      </c>
      <c r="L48" s="24">
        <v>10000</v>
      </c>
      <c r="M48" s="24">
        <v>10000</v>
      </c>
      <c r="N48" s="24">
        <v>10000</v>
      </c>
      <c r="O48" s="25">
        <f t="shared" si="0"/>
        <v>120000</v>
      </c>
      <c r="P48" s="17"/>
      <c r="Q48" s="26"/>
      <c r="R48" s="19"/>
      <c r="S48" s="17"/>
      <c r="T48" s="17"/>
      <c r="U48" s="28"/>
      <c r="V48" s="28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</row>
    <row r="49" spans="1:70" s="27" customFormat="1" ht="25.5" x14ac:dyDescent="0.25">
      <c r="A49" s="22">
        <v>25301</v>
      </c>
      <c r="B49" s="23" t="s">
        <v>60</v>
      </c>
      <c r="C49" s="24">
        <v>95000</v>
      </c>
      <c r="D49" s="24">
        <v>95000</v>
      </c>
      <c r="E49" s="24">
        <v>95000</v>
      </c>
      <c r="F49" s="24">
        <v>95000</v>
      </c>
      <c r="G49" s="24">
        <v>95000</v>
      </c>
      <c r="H49" s="24">
        <v>95000</v>
      </c>
      <c r="I49" s="24">
        <v>95000</v>
      </c>
      <c r="J49" s="24">
        <v>95000</v>
      </c>
      <c r="K49" s="24">
        <v>95000</v>
      </c>
      <c r="L49" s="24">
        <v>95000</v>
      </c>
      <c r="M49" s="24">
        <v>95000</v>
      </c>
      <c r="N49" s="24">
        <v>95000</v>
      </c>
      <c r="O49" s="25">
        <f>SUM(C49:N49)</f>
        <v>1140000</v>
      </c>
      <c r="P49" s="17"/>
      <c r="Q49" s="26"/>
      <c r="R49" s="19"/>
      <c r="S49" s="17"/>
      <c r="T49" s="17"/>
      <c r="U49" s="28"/>
      <c r="V49" s="28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</row>
    <row r="50" spans="1:70" s="27" customFormat="1" x14ac:dyDescent="0.25">
      <c r="A50" s="22">
        <v>25401</v>
      </c>
      <c r="B50" s="23" t="s">
        <v>61</v>
      </c>
      <c r="C50" s="24">
        <v>100000</v>
      </c>
      <c r="D50" s="24">
        <v>100000</v>
      </c>
      <c r="E50" s="24">
        <v>100000</v>
      </c>
      <c r="F50" s="24">
        <v>100000</v>
      </c>
      <c r="G50" s="24">
        <v>100000</v>
      </c>
      <c r="H50" s="24">
        <v>100000</v>
      </c>
      <c r="I50" s="24">
        <v>100000</v>
      </c>
      <c r="J50" s="24">
        <v>100000</v>
      </c>
      <c r="K50" s="24">
        <v>100000</v>
      </c>
      <c r="L50" s="24">
        <v>100000</v>
      </c>
      <c r="M50" s="24">
        <v>100000</v>
      </c>
      <c r="N50" s="24">
        <v>100000</v>
      </c>
      <c r="O50" s="25">
        <f>SUM(C50:N50)</f>
        <v>1200000</v>
      </c>
      <c r="P50" s="17"/>
      <c r="Q50" s="26"/>
      <c r="R50" s="19"/>
      <c r="S50" s="17"/>
      <c r="T50" s="17"/>
      <c r="U50" s="28"/>
      <c r="V50" s="19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</row>
    <row r="51" spans="1:70" s="27" customFormat="1" x14ac:dyDescent="0.25">
      <c r="A51" s="22">
        <v>25501</v>
      </c>
      <c r="B51" s="23" t="s">
        <v>62</v>
      </c>
      <c r="C51" s="24">
        <v>5000</v>
      </c>
      <c r="D51" s="24">
        <v>5000</v>
      </c>
      <c r="E51" s="24">
        <v>5000</v>
      </c>
      <c r="F51" s="24">
        <v>5000</v>
      </c>
      <c r="G51" s="24">
        <v>5000</v>
      </c>
      <c r="H51" s="24">
        <v>5000</v>
      </c>
      <c r="I51" s="24">
        <v>5000</v>
      </c>
      <c r="J51" s="24">
        <v>5000</v>
      </c>
      <c r="K51" s="24">
        <v>5000</v>
      </c>
      <c r="L51" s="24">
        <v>5000</v>
      </c>
      <c r="M51" s="24">
        <v>5000</v>
      </c>
      <c r="N51" s="24">
        <v>5000</v>
      </c>
      <c r="O51" s="25">
        <f t="shared" si="0"/>
        <v>60000</v>
      </c>
      <c r="P51" s="17"/>
      <c r="Q51" s="26"/>
      <c r="R51" s="19"/>
      <c r="S51" s="17"/>
      <c r="T51" s="17"/>
      <c r="U51" s="28"/>
      <c r="V51" s="19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</row>
    <row r="52" spans="1:70" s="21" customFormat="1" x14ac:dyDescent="0.25">
      <c r="A52" s="144">
        <v>2600</v>
      </c>
      <c r="B52" s="145" t="s">
        <v>63</v>
      </c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7">
        <f>SUM(O53)</f>
        <v>480000</v>
      </c>
      <c r="P52" s="17"/>
      <c r="Q52" s="26"/>
      <c r="R52" s="19"/>
      <c r="S52" s="19"/>
      <c r="T52" s="17"/>
      <c r="U52" s="28"/>
      <c r="V52" s="19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</row>
    <row r="53" spans="1:70" s="27" customFormat="1" ht="38.25" x14ac:dyDescent="0.25">
      <c r="A53" s="22" t="s">
        <v>64</v>
      </c>
      <c r="B53" s="23" t="s">
        <v>65</v>
      </c>
      <c r="C53" s="24">
        <v>40000</v>
      </c>
      <c r="D53" s="24">
        <v>40000</v>
      </c>
      <c r="E53" s="24">
        <v>40000</v>
      </c>
      <c r="F53" s="24">
        <v>40000</v>
      </c>
      <c r="G53" s="24">
        <v>40000</v>
      </c>
      <c r="H53" s="24">
        <v>40000</v>
      </c>
      <c r="I53" s="24">
        <v>40000</v>
      </c>
      <c r="J53" s="24">
        <v>40000</v>
      </c>
      <c r="K53" s="24">
        <v>40000</v>
      </c>
      <c r="L53" s="24">
        <v>40000</v>
      </c>
      <c r="M53" s="24">
        <v>40000</v>
      </c>
      <c r="N53" s="24">
        <v>40000</v>
      </c>
      <c r="O53" s="25">
        <f t="shared" si="0"/>
        <v>480000</v>
      </c>
      <c r="P53" s="17"/>
      <c r="Q53" s="26"/>
      <c r="R53" s="19"/>
      <c r="S53" s="17"/>
      <c r="T53" s="17"/>
      <c r="U53" s="28"/>
      <c r="V53" s="19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</row>
    <row r="54" spans="1:70" s="27" customFormat="1" ht="25.5" x14ac:dyDescent="0.25">
      <c r="A54" s="149">
        <v>2700</v>
      </c>
      <c r="B54" s="145" t="s">
        <v>66</v>
      </c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47">
        <f>O55</f>
        <v>0</v>
      </c>
      <c r="P54" s="17"/>
      <c r="Q54" s="26"/>
      <c r="R54" s="19"/>
      <c r="S54" s="17"/>
      <c r="T54" s="17"/>
      <c r="U54" s="28"/>
      <c r="V54" s="19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</row>
    <row r="55" spans="1:70" s="27" customFormat="1" x14ac:dyDescent="0.25">
      <c r="A55" s="22">
        <v>27101</v>
      </c>
      <c r="B55" s="23" t="s">
        <v>67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5">
        <f>SUM(C55:N55)</f>
        <v>0</v>
      </c>
      <c r="P55" s="17"/>
      <c r="Q55" s="26"/>
      <c r="R55" s="19"/>
      <c r="S55" s="17"/>
      <c r="T55" s="17"/>
      <c r="U55" s="28"/>
      <c r="V55" s="19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</row>
    <row r="56" spans="1:70" s="21" customFormat="1" x14ac:dyDescent="0.25">
      <c r="A56" s="144">
        <v>2900</v>
      </c>
      <c r="B56" s="145" t="s">
        <v>68</v>
      </c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7">
        <f>SUM(O57:O62)</f>
        <v>288000</v>
      </c>
      <c r="P56" s="17"/>
      <c r="Q56" s="26"/>
      <c r="R56" s="19"/>
      <c r="S56" s="19"/>
      <c r="T56" s="17"/>
      <c r="U56" s="28"/>
      <c r="V56" s="19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</row>
    <row r="57" spans="1:70" s="27" customFormat="1" x14ac:dyDescent="0.25">
      <c r="A57" s="22">
        <v>29101</v>
      </c>
      <c r="B57" s="23" t="s">
        <v>69</v>
      </c>
      <c r="C57" s="24">
        <v>1000</v>
      </c>
      <c r="D57" s="24">
        <v>1000</v>
      </c>
      <c r="E57" s="24">
        <v>1000</v>
      </c>
      <c r="F57" s="24">
        <v>1000</v>
      </c>
      <c r="G57" s="24">
        <v>1000</v>
      </c>
      <c r="H57" s="24">
        <v>1000</v>
      </c>
      <c r="I57" s="24">
        <v>1000</v>
      </c>
      <c r="J57" s="24">
        <v>1000</v>
      </c>
      <c r="K57" s="24">
        <v>1000</v>
      </c>
      <c r="L57" s="24">
        <v>1000</v>
      </c>
      <c r="M57" s="24">
        <v>1000</v>
      </c>
      <c r="N57" s="24">
        <v>1000</v>
      </c>
      <c r="O57" s="25">
        <f>SUM(C57:N57)</f>
        <v>12000</v>
      </c>
      <c r="P57" s="17"/>
      <c r="Q57" s="26"/>
      <c r="R57" s="19"/>
      <c r="S57" s="17"/>
      <c r="T57" s="17"/>
      <c r="U57" s="28"/>
      <c r="V57" s="19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</row>
    <row r="58" spans="1:70" s="27" customFormat="1" x14ac:dyDescent="0.25">
      <c r="A58" s="22">
        <v>29201</v>
      </c>
      <c r="B58" s="23" t="s">
        <v>70</v>
      </c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5">
        <f t="shared" ref="O58:O59" si="1">SUM(C58:N58)</f>
        <v>0</v>
      </c>
      <c r="P58" s="17"/>
      <c r="Q58" s="26"/>
      <c r="R58" s="19"/>
      <c r="S58" s="17"/>
      <c r="T58" s="17"/>
      <c r="U58" s="20"/>
      <c r="V58" s="19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</row>
    <row r="59" spans="1:70" s="27" customFormat="1" ht="25.5" x14ac:dyDescent="0.25">
      <c r="A59" s="22">
        <v>29403</v>
      </c>
      <c r="B59" s="23" t="s">
        <v>71</v>
      </c>
      <c r="C59" s="24">
        <v>1000</v>
      </c>
      <c r="D59" s="24">
        <v>1000</v>
      </c>
      <c r="E59" s="24">
        <v>1000</v>
      </c>
      <c r="F59" s="24">
        <v>1000</v>
      </c>
      <c r="G59" s="24">
        <v>1000</v>
      </c>
      <c r="H59" s="24">
        <v>1000</v>
      </c>
      <c r="I59" s="24">
        <v>1000</v>
      </c>
      <c r="J59" s="24">
        <v>1000</v>
      </c>
      <c r="K59" s="24">
        <v>1000</v>
      </c>
      <c r="L59" s="24">
        <v>1000</v>
      </c>
      <c r="M59" s="24">
        <v>1000</v>
      </c>
      <c r="N59" s="24">
        <v>1000</v>
      </c>
      <c r="O59" s="25">
        <f t="shared" si="1"/>
        <v>12000</v>
      </c>
      <c r="P59" s="17"/>
      <c r="Q59" s="26"/>
      <c r="R59" s="19"/>
      <c r="S59" s="17"/>
      <c r="T59" s="17"/>
      <c r="U59" s="20"/>
      <c r="V59" s="19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</row>
    <row r="60" spans="1:70" s="27" customFormat="1" ht="25.5" x14ac:dyDescent="0.25">
      <c r="A60" s="22">
        <v>29501</v>
      </c>
      <c r="B60" s="23" t="s">
        <v>72</v>
      </c>
      <c r="C60" s="24">
        <v>10000</v>
      </c>
      <c r="D60" s="24">
        <v>10000</v>
      </c>
      <c r="E60" s="24">
        <v>10000</v>
      </c>
      <c r="F60" s="24">
        <v>10000</v>
      </c>
      <c r="G60" s="24">
        <v>10000</v>
      </c>
      <c r="H60" s="24">
        <v>10000</v>
      </c>
      <c r="I60" s="24">
        <v>10000</v>
      </c>
      <c r="J60" s="24">
        <v>10000</v>
      </c>
      <c r="K60" s="24">
        <v>10000</v>
      </c>
      <c r="L60" s="24">
        <v>10000</v>
      </c>
      <c r="M60" s="24">
        <v>10000</v>
      </c>
      <c r="N60" s="24">
        <v>10000</v>
      </c>
      <c r="O60" s="25">
        <f t="shared" si="0"/>
        <v>120000</v>
      </c>
      <c r="P60" s="17"/>
      <c r="Q60" s="26"/>
      <c r="R60" s="19"/>
      <c r="S60" s="17"/>
      <c r="T60" s="17"/>
      <c r="U60" s="20"/>
      <c r="V60" s="19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</row>
    <row r="61" spans="1:70" s="27" customFormat="1" ht="25.5" x14ac:dyDescent="0.25">
      <c r="A61" s="22">
        <v>29601</v>
      </c>
      <c r="B61" s="23" t="s">
        <v>73</v>
      </c>
      <c r="C61" s="24">
        <v>7000</v>
      </c>
      <c r="D61" s="24">
        <v>7000</v>
      </c>
      <c r="E61" s="24">
        <v>7000</v>
      </c>
      <c r="F61" s="24">
        <v>7000</v>
      </c>
      <c r="G61" s="24">
        <v>7000</v>
      </c>
      <c r="H61" s="24">
        <v>7000</v>
      </c>
      <c r="I61" s="24">
        <v>7000</v>
      </c>
      <c r="J61" s="24">
        <v>7000</v>
      </c>
      <c r="K61" s="24">
        <v>7000</v>
      </c>
      <c r="L61" s="24">
        <v>7000</v>
      </c>
      <c r="M61" s="24">
        <v>7000</v>
      </c>
      <c r="N61" s="24">
        <v>7000</v>
      </c>
      <c r="O61" s="25">
        <f t="shared" si="0"/>
        <v>84000</v>
      </c>
      <c r="P61" s="17"/>
      <c r="Q61" s="26"/>
      <c r="R61" s="19"/>
      <c r="S61" s="17"/>
      <c r="T61" s="17"/>
      <c r="U61" s="20"/>
      <c r="V61" s="19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</row>
    <row r="62" spans="1:70" s="27" customFormat="1" ht="26.25" thickBot="1" x14ac:dyDescent="0.3">
      <c r="A62" s="33">
        <v>29801</v>
      </c>
      <c r="B62" s="34" t="s">
        <v>74</v>
      </c>
      <c r="C62" s="35">
        <v>5000</v>
      </c>
      <c r="D62" s="35">
        <v>5000</v>
      </c>
      <c r="E62" s="35">
        <v>5000</v>
      </c>
      <c r="F62" s="35">
        <v>5000</v>
      </c>
      <c r="G62" s="35">
        <v>5000</v>
      </c>
      <c r="H62" s="35">
        <v>5000</v>
      </c>
      <c r="I62" s="35">
        <v>5000</v>
      </c>
      <c r="J62" s="35">
        <v>5000</v>
      </c>
      <c r="K62" s="35">
        <v>5000</v>
      </c>
      <c r="L62" s="35">
        <v>5000</v>
      </c>
      <c r="M62" s="35">
        <v>5000</v>
      </c>
      <c r="N62" s="35">
        <v>5000</v>
      </c>
      <c r="O62" s="36">
        <f t="shared" si="0"/>
        <v>60000</v>
      </c>
      <c r="P62" s="17"/>
      <c r="Q62" s="26"/>
      <c r="R62" s="19"/>
      <c r="S62" s="17"/>
      <c r="T62" s="17"/>
      <c r="U62" s="20"/>
      <c r="V62" s="19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</row>
    <row r="63" spans="1:70" s="40" customFormat="1" x14ac:dyDescent="0.25">
      <c r="A63" s="130">
        <v>3000</v>
      </c>
      <c r="B63" s="131" t="s">
        <v>75</v>
      </c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3">
        <f>O64+O69+O73+O77+O82+O85+O87</f>
        <v>7260545.4399999995</v>
      </c>
      <c r="P63" s="37"/>
      <c r="Q63" s="38"/>
      <c r="R63" s="19"/>
      <c r="S63" s="39"/>
      <c r="T63" s="39"/>
      <c r="U63" s="39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151">
        <v>3100</v>
      </c>
      <c r="B64" s="152" t="s">
        <v>76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4">
        <f>SUM(O65:O68)</f>
        <v>531600</v>
      </c>
      <c r="Q64" s="26"/>
      <c r="R64" s="19"/>
      <c r="S64" s="16"/>
    </row>
    <row r="65" spans="1:21" x14ac:dyDescent="0.25">
      <c r="A65" s="41">
        <v>31201</v>
      </c>
      <c r="B65" s="42" t="s">
        <v>77</v>
      </c>
      <c r="C65" s="43">
        <v>40000</v>
      </c>
      <c r="D65" s="43">
        <v>40000</v>
      </c>
      <c r="E65" s="43">
        <v>40000</v>
      </c>
      <c r="F65" s="43">
        <v>40000</v>
      </c>
      <c r="G65" s="43">
        <v>40000</v>
      </c>
      <c r="H65" s="43">
        <v>40000</v>
      </c>
      <c r="I65" s="43">
        <v>40000</v>
      </c>
      <c r="J65" s="43">
        <v>40000</v>
      </c>
      <c r="K65" s="43">
        <v>40000</v>
      </c>
      <c r="L65" s="43">
        <v>40000</v>
      </c>
      <c r="M65" s="43">
        <v>40000</v>
      </c>
      <c r="N65" s="43">
        <v>40000</v>
      </c>
      <c r="O65" s="44">
        <f>SUM(C65:N65)</f>
        <v>480000</v>
      </c>
      <c r="Q65" s="26"/>
      <c r="R65" s="19"/>
      <c r="S65" s="16"/>
    </row>
    <row r="66" spans="1:21" x14ac:dyDescent="0.25">
      <c r="A66" s="45">
        <v>31401</v>
      </c>
      <c r="B66" s="46" t="s">
        <v>78</v>
      </c>
      <c r="C66" s="43">
        <v>4000</v>
      </c>
      <c r="D66" s="43">
        <v>4000</v>
      </c>
      <c r="E66" s="43">
        <v>4000</v>
      </c>
      <c r="F66" s="43">
        <v>4000</v>
      </c>
      <c r="G66" s="43">
        <v>4000</v>
      </c>
      <c r="H66" s="43">
        <v>4000</v>
      </c>
      <c r="I66" s="43">
        <v>4000</v>
      </c>
      <c r="J66" s="43">
        <v>4000</v>
      </c>
      <c r="K66" s="43">
        <v>4000</v>
      </c>
      <c r="L66" s="43">
        <v>4000</v>
      </c>
      <c r="M66" s="43">
        <v>4000</v>
      </c>
      <c r="N66" s="43">
        <v>4000</v>
      </c>
      <c r="O66" s="47">
        <f t="shared" ref="O66:O75" si="2">SUM(C66:N66)</f>
        <v>48000</v>
      </c>
      <c r="Q66" s="26"/>
      <c r="R66" s="19"/>
      <c r="S66" s="16"/>
    </row>
    <row r="67" spans="1:21" x14ac:dyDescent="0.25">
      <c r="A67" s="45">
        <v>31801</v>
      </c>
      <c r="B67" s="42" t="s">
        <v>79</v>
      </c>
      <c r="C67" s="43">
        <v>300</v>
      </c>
      <c r="D67" s="43">
        <v>300</v>
      </c>
      <c r="E67" s="43">
        <v>300</v>
      </c>
      <c r="F67" s="43">
        <v>300</v>
      </c>
      <c r="G67" s="43">
        <v>300</v>
      </c>
      <c r="H67" s="43">
        <v>300</v>
      </c>
      <c r="I67" s="43">
        <v>300</v>
      </c>
      <c r="J67" s="43">
        <v>300</v>
      </c>
      <c r="K67" s="43">
        <v>300</v>
      </c>
      <c r="L67" s="43">
        <v>300</v>
      </c>
      <c r="M67" s="43">
        <v>300</v>
      </c>
      <c r="N67" s="43">
        <v>300</v>
      </c>
      <c r="O67" s="44">
        <f>SUM(C67:N67)</f>
        <v>3600</v>
      </c>
      <c r="Q67" s="26"/>
      <c r="R67" s="19"/>
      <c r="S67" s="16"/>
    </row>
    <row r="68" spans="1:21" x14ac:dyDescent="0.25">
      <c r="A68" s="45">
        <v>31901</v>
      </c>
      <c r="B68" s="42" t="s">
        <v>80</v>
      </c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4">
        <f>SUM(C68:N68)</f>
        <v>0</v>
      </c>
      <c r="Q68" s="26"/>
      <c r="R68" s="19"/>
      <c r="S68" s="16"/>
    </row>
    <row r="69" spans="1:21" ht="26.25" x14ac:dyDescent="0.25">
      <c r="A69" s="151">
        <v>3300</v>
      </c>
      <c r="B69" s="152" t="s">
        <v>81</v>
      </c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4">
        <f>SUM(O70:O72)</f>
        <v>4717398.05</v>
      </c>
      <c r="Q69" s="26"/>
      <c r="R69" s="19"/>
      <c r="S69" s="16"/>
    </row>
    <row r="70" spans="1:21" s="48" customFormat="1" x14ac:dyDescent="0.25">
      <c r="A70" s="41">
        <v>33102</v>
      </c>
      <c r="B70" s="42" t="s">
        <v>82</v>
      </c>
      <c r="C70" s="43"/>
      <c r="D70" s="43"/>
      <c r="E70" s="43"/>
      <c r="F70" s="43">
        <v>15000</v>
      </c>
      <c r="G70" s="43"/>
      <c r="H70" s="43"/>
      <c r="I70" s="43">
        <v>0</v>
      </c>
      <c r="J70" s="43"/>
      <c r="K70" s="43"/>
      <c r="L70" s="43"/>
      <c r="M70" s="43"/>
      <c r="N70" s="43"/>
      <c r="O70" s="44">
        <f>SUM(C70:N70)</f>
        <v>15000</v>
      </c>
      <c r="Q70" s="26"/>
      <c r="R70" s="19"/>
      <c r="S70" s="49"/>
      <c r="U70" s="50"/>
    </row>
    <row r="71" spans="1:21" ht="39" x14ac:dyDescent="0.25">
      <c r="A71" s="45">
        <v>33603</v>
      </c>
      <c r="B71" s="46" t="s">
        <v>83</v>
      </c>
      <c r="C71" s="43">
        <v>25000</v>
      </c>
      <c r="D71" s="43">
        <v>25000</v>
      </c>
      <c r="E71" s="43">
        <v>25000</v>
      </c>
      <c r="F71" s="43">
        <v>25000</v>
      </c>
      <c r="G71" s="43">
        <v>25000</v>
      </c>
      <c r="H71" s="43">
        <v>25000</v>
      </c>
      <c r="I71" s="43">
        <v>25000</v>
      </c>
      <c r="J71" s="43">
        <v>25000</v>
      </c>
      <c r="K71" s="43">
        <v>25000</v>
      </c>
      <c r="L71" s="43">
        <v>25000</v>
      </c>
      <c r="M71" s="43">
        <v>25000</v>
      </c>
      <c r="N71" s="43">
        <v>25000</v>
      </c>
      <c r="O71" s="47">
        <f t="shared" si="2"/>
        <v>300000</v>
      </c>
      <c r="Q71" s="26"/>
      <c r="R71" s="19"/>
      <c r="S71" s="16"/>
    </row>
    <row r="72" spans="1:21" x14ac:dyDescent="0.25">
      <c r="A72" s="45">
        <v>33901</v>
      </c>
      <c r="B72" s="46" t="s">
        <v>84</v>
      </c>
      <c r="C72" s="43">
        <v>365000</v>
      </c>
      <c r="D72" s="43">
        <v>365000</v>
      </c>
      <c r="E72" s="43">
        <v>365000</v>
      </c>
      <c r="F72" s="43">
        <v>365000</v>
      </c>
      <c r="G72" s="43">
        <v>365000</v>
      </c>
      <c r="H72" s="43">
        <v>365000</v>
      </c>
      <c r="I72" s="43">
        <v>365000</v>
      </c>
      <c r="J72" s="43">
        <v>365000</v>
      </c>
      <c r="K72" s="43">
        <v>365000</v>
      </c>
      <c r="L72" s="43">
        <v>365000</v>
      </c>
      <c r="M72" s="43">
        <v>365000</v>
      </c>
      <c r="N72" s="43">
        <f>365000+22399.44-1.39</f>
        <v>387398.05</v>
      </c>
      <c r="O72" s="47">
        <f>SUM(C72:N72)</f>
        <v>4402398.05</v>
      </c>
      <c r="Q72" s="26"/>
      <c r="R72" s="19"/>
      <c r="S72" s="16"/>
    </row>
    <row r="73" spans="1:21" x14ac:dyDescent="0.25">
      <c r="A73" s="151">
        <v>3400</v>
      </c>
      <c r="B73" s="152" t="s">
        <v>85</v>
      </c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4">
        <f>SUM(O74:O76)</f>
        <v>90700</v>
      </c>
      <c r="Q73" s="26"/>
      <c r="R73" s="19"/>
      <c r="S73" s="16"/>
    </row>
    <row r="74" spans="1:21" x14ac:dyDescent="0.25">
      <c r="A74" s="45">
        <v>34101</v>
      </c>
      <c r="B74" s="46" t="s">
        <v>86</v>
      </c>
      <c r="C74" s="43">
        <v>1500</v>
      </c>
      <c r="D74" s="43">
        <v>1500</v>
      </c>
      <c r="E74" s="43">
        <v>1500</v>
      </c>
      <c r="F74" s="43">
        <v>1500</v>
      </c>
      <c r="G74" s="43">
        <v>1500</v>
      </c>
      <c r="H74" s="43">
        <v>1500</v>
      </c>
      <c r="I74" s="43">
        <v>1500</v>
      </c>
      <c r="J74" s="43">
        <v>1500</v>
      </c>
      <c r="K74" s="43">
        <v>1500</v>
      </c>
      <c r="L74" s="43">
        <v>1500</v>
      </c>
      <c r="M74" s="43">
        <v>1500</v>
      </c>
      <c r="N74" s="43">
        <v>1500</v>
      </c>
      <c r="O74" s="47">
        <f t="shared" si="2"/>
        <v>18000</v>
      </c>
      <c r="Q74" s="26"/>
      <c r="R74" s="19"/>
      <c r="S74" s="16"/>
    </row>
    <row r="75" spans="1:21" x14ac:dyDescent="0.25">
      <c r="A75" s="45">
        <v>34401</v>
      </c>
      <c r="B75" s="46" t="s">
        <v>87</v>
      </c>
      <c r="C75" s="43">
        <v>72700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7">
        <f t="shared" si="2"/>
        <v>72700</v>
      </c>
      <c r="Q75" s="26"/>
      <c r="R75" s="19"/>
      <c r="S75" s="16"/>
    </row>
    <row r="76" spans="1:21" x14ac:dyDescent="0.25">
      <c r="A76" s="45">
        <v>34501</v>
      </c>
      <c r="B76" s="46" t="s">
        <v>88</v>
      </c>
      <c r="C76" s="43">
        <v>0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7">
        <f>SUM(C76:N76)</f>
        <v>0</v>
      </c>
      <c r="Q76" s="26"/>
      <c r="R76" s="19"/>
      <c r="S76" s="16"/>
    </row>
    <row r="77" spans="1:21" ht="26.25" x14ac:dyDescent="0.25">
      <c r="A77" s="151">
        <v>3500</v>
      </c>
      <c r="B77" s="152" t="s">
        <v>89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4">
        <f>SUM(O78:O81)</f>
        <v>373440</v>
      </c>
      <c r="Q77" s="26"/>
      <c r="R77" s="19"/>
      <c r="S77" s="16"/>
    </row>
    <row r="78" spans="1:21" ht="26.25" x14ac:dyDescent="0.25">
      <c r="A78" s="45">
        <v>35401</v>
      </c>
      <c r="B78" s="42" t="s">
        <v>90</v>
      </c>
      <c r="C78" s="24">
        <v>8000</v>
      </c>
      <c r="D78" s="24">
        <v>8000</v>
      </c>
      <c r="E78" s="24">
        <v>8000</v>
      </c>
      <c r="F78" s="24">
        <v>8000</v>
      </c>
      <c r="G78" s="24">
        <v>8000</v>
      </c>
      <c r="H78" s="24">
        <v>8000</v>
      </c>
      <c r="I78" s="24">
        <v>8000</v>
      </c>
      <c r="J78" s="24">
        <v>8000</v>
      </c>
      <c r="K78" s="24">
        <v>8000</v>
      </c>
      <c r="L78" s="24">
        <v>8000</v>
      </c>
      <c r="M78" s="24">
        <v>8000</v>
      </c>
      <c r="N78" s="24">
        <v>8000</v>
      </c>
      <c r="O78" s="44">
        <f>SUM(C78:N78)</f>
        <v>96000</v>
      </c>
      <c r="Q78" s="26"/>
      <c r="R78" s="19"/>
      <c r="S78" s="16"/>
    </row>
    <row r="79" spans="1:21" x14ac:dyDescent="0.25">
      <c r="A79" s="45">
        <v>35501</v>
      </c>
      <c r="B79" s="42" t="s">
        <v>91</v>
      </c>
      <c r="C79" s="43">
        <v>8000</v>
      </c>
      <c r="D79" s="43">
        <v>8000</v>
      </c>
      <c r="E79" s="43">
        <v>8000</v>
      </c>
      <c r="F79" s="43">
        <v>8000</v>
      </c>
      <c r="G79" s="43">
        <v>8000</v>
      </c>
      <c r="H79" s="43">
        <v>8000</v>
      </c>
      <c r="I79" s="43">
        <v>8000</v>
      </c>
      <c r="J79" s="43">
        <v>8000</v>
      </c>
      <c r="K79" s="43">
        <v>8000</v>
      </c>
      <c r="L79" s="43">
        <v>8000</v>
      </c>
      <c r="M79" s="43">
        <v>8000</v>
      </c>
      <c r="N79" s="43">
        <v>8000</v>
      </c>
      <c r="O79" s="44">
        <f>SUM(C79:N79)</f>
        <v>96000</v>
      </c>
      <c r="Q79" s="26"/>
      <c r="R79" s="19"/>
      <c r="S79" s="16"/>
    </row>
    <row r="80" spans="1:21" ht="26.25" x14ac:dyDescent="0.25">
      <c r="A80" s="45">
        <v>35701</v>
      </c>
      <c r="B80" s="42" t="s">
        <v>92</v>
      </c>
      <c r="C80" s="43">
        <v>7000</v>
      </c>
      <c r="D80" s="43">
        <v>7000</v>
      </c>
      <c r="E80" s="43">
        <v>7000</v>
      </c>
      <c r="F80" s="43">
        <v>7000</v>
      </c>
      <c r="G80" s="43">
        <v>7000</v>
      </c>
      <c r="H80" s="43">
        <v>7000</v>
      </c>
      <c r="I80" s="43">
        <v>7000</v>
      </c>
      <c r="J80" s="43">
        <v>7000</v>
      </c>
      <c r="K80" s="43">
        <v>7000</v>
      </c>
      <c r="L80" s="43">
        <v>7000</v>
      </c>
      <c r="M80" s="43">
        <v>7000</v>
      </c>
      <c r="N80" s="43">
        <v>7000</v>
      </c>
      <c r="O80" s="44">
        <f>SUM(C80:N80)</f>
        <v>84000</v>
      </c>
      <c r="Q80" s="26"/>
      <c r="R80" s="19"/>
      <c r="S80" s="16"/>
    </row>
    <row r="81" spans="1:16323" x14ac:dyDescent="0.25">
      <c r="A81" s="45">
        <v>35901</v>
      </c>
      <c r="B81" s="42" t="s">
        <v>93</v>
      </c>
      <c r="C81" s="43">
        <v>8120</v>
      </c>
      <c r="D81" s="43">
        <v>8120</v>
      </c>
      <c r="E81" s="43">
        <v>8120</v>
      </c>
      <c r="F81" s="43">
        <v>8120</v>
      </c>
      <c r="G81" s="43">
        <v>8120</v>
      </c>
      <c r="H81" s="43">
        <v>8120</v>
      </c>
      <c r="I81" s="43">
        <v>8120</v>
      </c>
      <c r="J81" s="43">
        <v>8120</v>
      </c>
      <c r="K81" s="43">
        <v>8120</v>
      </c>
      <c r="L81" s="43">
        <v>8120</v>
      </c>
      <c r="M81" s="43">
        <v>8120</v>
      </c>
      <c r="N81" s="43">
        <v>8120</v>
      </c>
      <c r="O81" s="44">
        <f>SUM(C81:N81)</f>
        <v>97440</v>
      </c>
      <c r="Q81" s="26"/>
      <c r="R81" s="19"/>
      <c r="S81" s="16"/>
    </row>
    <row r="82" spans="1:16323" x14ac:dyDescent="0.25">
      <c r="A82" s="151">
        <v>3700</v>
      </c>
      <c r="B82" s="152" t="s">
        <v>94</v>
      </c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4">
        <f>SUM(O83:O84)</f>
        <v>307200</v>
      </c>
      <c r="Q82" s="26"/>
      <c r="R82" s="19"/>
      <c r="S82" s="16"/>
    </row>
    <row r="83" spans="1:16323" ht="26.25" x14ac:dyDescent="0.25">
      <c r="A83" s="45">
        <v>37201</v>
      </c>
      <c r="B83" s="46" t="s">
        <v>95</v>
      </c>
      <c r="C83" s="43">
        <v>600</v>
      </c>
      <c r="D83" s="43">
        <v>600</v>
      </c>
      <c r="E83" s="43">
        <v>600</v>
      </c>
      <c r="F83" s="43">
        <v>600</v>
      </c>
      <c r="G83" s="43">
        <v>600</v>
      </c>
      <c r="H83" s="43">
        <v>600</v>
      </c>
      <c r="I83" s="43">
        <v>600</v>
      </c>
      <c r="J83" s="43">
        <v>600</v>
      </c>
      <c r="K83" s="43">
        <v>600</v>
      </c>
      <c r="L83" s="43">
        <v>600</v>
      </c>
      <c r="M83" s="43">
        <v>600</v>
      </c>
      <c r="N83" s="43">
        <v>600</v>
      </c>
      <c r="O83" s="47">
        <f>SUM(C83:N83)</f>
        <v>7200</v>
      </c>
      <c r="Q83" s="26"/>
      <c r="R83" s="19"/>
      <c r="S83" s="16"/>
    </row>
    <row r="84" spans="1:16323" ht="26.25" x14ac:dyDescent="0.25">
      <c r="A84" s="45">
        <v>37501</v>
      </c>
      <c r="B84" s="46" t="s">
        <v>96</v>
      </c>
      <c r="C84" s="43">
        <v>25000</v>
      </c>
      <c r="D84" s="43">
        <v>25000</v>
      </c>
      <c r="E84" s="43">
        <v>25000</v>
      </c>
      <c r="F84" s="43">
        <v>25000</v>
      </c>
      <c r="G84" s="43">
        <v>25000</v>
      </c>
      <c r="H84" s="43">
        <v>25000</v>
      </c>
      <c r="I84" s="43">
        <v>25000</v>
      </c>
      <c r="J84" s="43">
        <v>25000</v>
      </c>
      <c r="K84" s="43">
        <v>25000</v>
      </c>
      <c r="L84" s="43">
        <v>25000</v>
      </c>
      <c r="M84" s="43">
        <v>25000</v>
      </c>
      <c r="N84" s="43">
        <v>25000</v>
      </c>
      <c r="O84" s="47">
        <f>SUM(C84:N84)</f>
        <v>300000</v>
      </c>
      <c r="Q84" s="26"/>
      <c r="R84" s="19"/>
      <c r="S84" s="16"/>
    </row>
    <row r="85" spans="1:16323" x14ac:dyDescent="0.25">
      <c r="A85" s="155">
        <v>3800</v>
      </c>
      <c r="B85" s="152" t="s">
        <v>97</v>
      </c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>
        <f>O86</f>
        <v>48000</v>
      </c>
      <c r="Q85" s="26"/>
      <c r="R85" s="19"/>
    </row>
    <row r="86" spans="1:16323" x14ac:dyDescent="0.25">
      <c r="A86" s="51">
        <v>38201</v>
      </c>
      <c r="B86" s="46" t="s">
        <v>98</v>
      </c>
      <c r="C86" s="43">
        <v>4000</v>
      </c>
      <c r="D86" s="43">
        <v>4000</v>
      </c>
      <c r="E86" s="43">
        <v>4000</v>
      </c>
      <c r="F86" s="43">
        <v>4000</v>
      </c>
      <c r="G86" s="43">
        <v>4000</v>
      </c>
      <c r="H86" s="43">
        <v>4000</v>
      </c>
      <c r="I86" s="43">
        <v>4000</v>
      </c>
      <c r="J86" s="43">
        <v>4000</v>
      </c>
      <c r="K86" s="43">
        <v>4000</v>
      </c>
      <c r="L86" s="43">
        <v>4000</v>
      </c>
      <c r="M86" s="43">
        <v>4000</v>
      </c>
      <c r="N86" s="43">
        <v>4000</v>
      </c>
      <c r="O86" s="52">
        <f>SUM(C86:N86)</f>
        <v>48000</v>
      </c>
      <c r="Q86" s="26"/>
      <c r="R86" s="19"/>
    </row>
    <row r="87" spans="1:16323" s="1" customFormat="1" x14ac:dyDescent="0.25">
      <c r="A87" s="155">
        <v>39500</v>
      </c>
      <c r="B87" s="152" t="s">
        <v>99</v>
      </c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6">
        <f>O88</f>
        <v>1192207.3900000001</v>
      </c>
      <c r="Q87" s="53"/>
      <c r="R87" s="19"/>
      <c r="S87" s="16"/>
      <c r="U87" s="2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</row>
    <row r="88" spans="1:16323" s="1" customFormat="1" ht="26.25" x14ac:dyDescent="0.25">
      <c r="A88" s="51">
        <v>39801</v>
      </c>
      <c r="B88" s="46" t="s">
        <v>100</v>
      </c>
      <c r="C88" s="43">
        <v>99350.63</v>
      </c>
      <c r="D88" s="43">
        <v>99350.63</v>
      </c>
      <c r="E88" s="43">
        <v>99350.63</v>
      </c>
      <c r="F88" s="43">
        <v>99350.63</v>
      </c>
      <c r="G88" s="43">
        <v>99350.63</v>
      </c>
      <c r="H88" s="43">
        <v>99350.63</v>
      </c>
      <c r="I88" s="43">
        <v>99350.63</v>
      </c>
      <c r="J88" s="43">
        <v>99350.63</v>
      </c>
      <c r="K88" s="43">
        <v>99350.63</v>
      </c>
      <c r="L88" s="43">
        <v>99350.63</v>
      </c>
      <c r="M88" s="43">
        <v>99350.63</v>
      </c>
      <c r="N88" s="43">
        <v>99350.46</v>
      </c>
      <c r="O88" s="43">
        <f>SUM(C88:N88)</f>
        <v>1192207.3900000001</v>
      </c>
      <c r="Q88" s="53"/>
      <c r="R88" s="19"/>
      <c r="S88" s="16"/>
      <c r="U88" s="2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</row>
    <row r="89" spans="1:16323" s="1" customFormat="1" x14ac:dyDescent="0.25">
      <c r="A89" s="54"/>
      <c r="B89" s="55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Q89" s="53"/>
      <c r="R89" s="2"/>
      <c r="S89" s="16"/>
      <c r="U89" s="2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</row>
    <row r="90" spans="1:16323" ht="15.75" thickBot="1" x14ac:dyDescent="0.3">
      <c r="B90" s="58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</row>
    <row r="91" spans="1:16323" ht="15.75" thickBot="1" x14ac:dyDescent="0.3">
      <c r="B91" s="60"/>
      <c r="C91" s="60"/>
      <c r="D91" s="61"/>
      <c r="E91" s="61"/>
      <c r="F91" s="61"/>
      <c r="G91" s="61"/>
      <c r="H91" s="61"/>
      <c r="I91" s="61"/>
      <c r="J91" s="189" t="s">
        <v>26</v>
      </c>
      <c r="K91" s="190"/>
      <c r="L91" s="190"/>
      <c r="M91" s="62"/>
      <c r="N91" s="63"/>
      <c r="O91" s="64">
        <f>O16+O32+O63</f>
        <v>60969880</v>
      </c>
      <c r="Q91" s="65"/>
    </row>
    <row r="92" spans="1:16323" x14ac:dyDescent="0.25">
      <c r="B92" s="191"/>
      <c r="C92" s="191"/>
      <c r="D92" s="61"/>
      <c r="E92" s="61"/>
      <c r="F92" s="61"/>
      <c r="G92" s="61"/>
      <c r="H92" s="61"/>
      <c r="I92" s="61"/>
      <c r="J92" s="192"/>
      <c r="K92" s="192"/>
      <c r="L92" s="192"/>
      <c r="M92" s="61"/>
    </row>
    <row r="93" spans="1:16323" x14ac:dyDescent="0.25">
      <c r="O93" s="66"/>
      <c r="Q93" s="67"/>
    </row>
    <row r="94" spans="1:16323" x14ac:dyDescent="0.25">
      <c r="O94" s="26"/>
      <c r="Q94" s="15"/>
    </row>
    <row r="95" spans="1:16323" x14ac:dyDescent="0.25">
      <c r="N95" s="68"/>
      <c r="O95" s="26"/>
      <c r="R95" s="16"/>
    </row>
    <row r="96" spans="1:16323" x14ac:dyDescent="0.25">
      <c r="N96" s="68"/>
      <c r="O96" s="26"/>
    </row>
    <row r="97" spans="3:17" x14ac:dyDescent="0.25">
      <c r="O97" s="26"/>
      <c r="Q97" s="16"/>
    </row>
    <row r="99" spans="3:17" x14ac:dyDescent="0.25">
      <c r="C99" s="26"/>
    </row>
  </sheetData>
  <mergeCells count="17">
    <mergeCell ref="A12:O12"/>
    <mergeCell ref="A1:O1"/>
    <mergeCell ref="A2:O2"/>
    <mergeCell ref="A3:O3"/>
    <mergeCell ref="A4:O4"/>
    <mergeCell ref="A5:O5"/>
    <mergeCell ref="A6:O6"/>
    <mergeCell ref="A7:O7"/>
    <mergeCell ref="A8:O8"/>
    <mergeCell ref="A9:O9"/>
    <mergeCell ref="A10:O10"/>
    <mergeCell ref="A11:O11"/>
    <mergeCell ref="A13:O13"/>
    <mergeCell ref="A14:O14"/>
    <mergeCell ref="J91:L91"/>
    <mergeCell ref="B92:C92"/>
    <mergeCell ref="J92:L92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U50"/>
  <sheetViews>
    <sheetView topLeftCell="A31" workbookViewId="0">
      <selection activeCell="A7" sqref="A7:O7"/>
    </sheetView>
  </sheetViews>
  <sheetFormatPr baseColWidth="10" defaultColWidth="11.5703125" defaultRowHeight="12.75" x14ac:dyDescent="0.2"/>
  <cols>
    <col min="1" max="1" width="7.42578125" style="69" customWidth="1"/>
    <col min="2" max="2" width="44.85546875" style="69" customWidth="1"/>
    <col min="3" max="3" width="9.5703125" style="69" customWidth="1"/>
    <col min="4" max="5" width="9.85546875" style="69" customWidth="1"/>
    <col min="6" max="6" width="9.5703125" style="69" customWidth="1"/>
    <col min="7" max="8" width="9.7109375" style="69" customWidth="1"/>
    <col min="9" max="10" width="9.85546875" style="69" customWidth="1"/>
    <col min="11" max="11" width="9.7109375" style="69" customWidth="1"/>
    <col min="12" max="12" width="9.5703125" style="69" customWidth="1"/>
    <col min="13" max="13" width="9.85546875" style="69" customWidth="1"/>
    <col min="14" max="14" width="10.5703125" style="69" customWidth="1"/>
    <col min="15" max="15" width="14.140625" style="69" customWidth="1"/>
    <col min="16" max="16" width="12.7109375" style="69" customWidth="1"/>
    <col min="17" max="17" width="15.42578125" style="69" customWidth="1"/>
    <col min="18" max="257" width="11.5703125" style="69"/>
    <col min="258" max="258" width="23.5703125" style="69" customWidth="1"/>
    <col min="259" max="260" width="10.5703125" style="69" customWidth="1"/>
    <col min="261" max="261" width="10.7109375" style="69" customWidth="1"/>
    <col min="262" max="262" width="10.42578125" style="69" bestFit="1" customWidth="1"/>
    <col min="263" max="263" width="10.85546875" style="69" customWidth="1"/>
    <col min="264" max="270" width="10.7109375" style="69" customWidth="1"/>
    <col min="271" max="271" width="17.28515625" style="69" customWidth="1"/>
    <col min="272" max="272" width="7.85546875" style="69" customWidth="1"/>
    <col min="273" max="273" width="15.42578125" style="69" customWidth="1"/>
    <col min="274" max="513" width="11.5703125" style="69"/>
    <col min="514" max="514" width="23.5703125" style="69" customWidth="1"/>
    <col min="515" max="516" width="10.5703125" style="69" customWidth="1"/>
    <col min="517" max="517" width="10.7109375" style="69" customWidth="1"/>
    <col min="518" max="518" width="10.42578125" style="69" bestFit="1" customWidth="1"/>
    <col min="519" max="519" width="10.85546875" style="69" customWidth="1"/>
    <col min="520" max="526" width="10.7109375" style="69" customWidth="1"/>
    <col min="527" max="527" width="17.28515625" style="69" customWidth="1"/>
    <col min="528" max="528" width="7.85546875" style="69" customWidth="1"/>
    <col min="529" max="529" width="15.42578125" style="69" customWidth="1"/>
    <col min="530" max="769" width="11.5703125" style="69"/>
    <col min="770" max="770" width="23.5703125" style="69" customWidth="1"/>
    <col min="771" max="772" width="10.5703125" style="69" customWidth="1"/>
    <col min="773" max="773" width="10.7109375" style="69" customWidth="1"/>
    <col min="774" max="774" width="10.42578125" style="69" bestFit="1" customWidth="1"/>
    <col min="775" max="775" width="10.85546875" style="69" customWidth="1"/>
    <col min="776" max="782" width="10.7109375" style="69" customWidth="1"/>
    <col min="783" max="783" width="17.28515625" style="69" customWidth="1"/>
    <col min="784" max="784" width="7.85546875" style="69" customWidth="1"/>
    <col min="785" max="785" width="15.42578125" style="69" customWidth="1"/>
    <col min="786" max="1025" width="11.5703125" style="69"/>
    <col min="1026" max="1026" width="23.5703125" style="69" customWidth="1"/>
    <col min="1027" max="1028" width="10.5703125" style="69" customWidth="1"/>
    <col min="1029" max="1029" width="10.7109375" style="69" customWidth="1"/>
    <col min="1030" max="1030" width="10.42578125" style="69" bestFit="1" customWidth="1"/>
    <col min="1031" max="1031" width="10.85546875" style="69" customWidth="1"/>
    <col min="1032" max="1038" width="10.7109375" style="69" customWidth="1"/>
    <col min="1039" max="1039" width="17.28515625" style="69" customWidth="1"/>
    <col min="1040" max="1040" width="7.85546875" style="69" customWidth="1"/>
    <col min="1041" max="1041" width="15.42578125" style="69" customWidth="1"/>
    <col min="1042" max="1281" width="11.5703125" style="69"/>
    <col min="1282" max="1282" width="23.5703125" style="69" customWidth="1"/>
    <col min="1283" max="1284" width="10.5703125" style="69" customWidth="1"/>
    <col min="1285" max="1285" width="10.7109375" style="69" customWidth="1"/>
    <col min="1286" max="1286" width="10.42578125" style="69" bestFit="1" customWidth="1"/>
    <col min="1287" max="1287" width="10.85546875" style="69" customWidth="1"/>
    <col min="1288" max="1294" width="10.7109375" style="69" customWidth="1"/>
    <col min="1295" max="1295" width="17.28515625" style="69" customWidth="1"/>
    <col min="1296" max="1296" width="7.85546875" style="69" customWidth="1"/>
    <col min="1297" max="1297" width="15.42578125" style="69" customWidth="1"/>
    <col min="1298" max="1537" width="11.5703125" style="69"/>
    <col min="1538" max="1538" width="23.5703125" style="69" customWidth="1"/>
    <col min="1539" max="1540" width="10.5703125" style="69" customWidth="1"/>
    <col min="1541" max="1541" width="10.7109375" style="69" customWidth="1"/>
    <col min="1542" max="1542" width="10.42578125" style="69" bestFit="1" customWidth="1"/>
    <col min="1543" max="1543" width="10.85546875" style="69" customWidth="1"/>
    <col min="1544" max="1550" width="10.7109375" style="69" customWidth="1"/>
    <col min="1551" max="1551" width="17.28515625" style="69" customWidth="1"/>
    <col min="1552" max="1552" width="7.85546875" style="69" customWidth="1"/>
    <col min="1553" max="1553" width="15.42578125" style="69" customWidth="1"/>
    <col min="1554" max="1793" width="11.5703125" style="69"/>
    <col min="1794" max="1794" width="23.5703125" style="69" customWidth="1"/>
    <col min="1795" max="1796" width="10.5703125" style="69" customWidth="1"/>
    <col min="1797" max="1797" width="10.7109375" style="69" customWidth="1"/>
    <col min="1798" max="1798" width="10.42578125" style="69" bestFit="1" customWidth="1"/>
    <col min="1799" max="1799" width="10.85546875" style="69" customWidth="1"/>
    <col min="1800" max="1806" width="10.7109375" style="69" customWidth="1"/>
    <col min="1807" max="1807" width="17.28515625" style="69" customWidth="1"/>
    <col min="1808" max="1808" width="7.85546875" style="69" customWidth="1"/>
    <col min="1809" max="1809" width="15.42578125" style="69" customWidth="1"/>
    <col min="1810" max="2049" width="11.5703125" style="69"/>
    <col min="2050" max="2050" width="23.5703125" style="69" customWidth="1"/>
    <col min="2051" max="2052" width="10.5703125" style="69" customWidth="1"/>
    <col min="2053" max="2053" width="10.7109375" style="69" customWidth="1"/>
    <col min="2054" max="2054" width="10.42578125" style="69" bestFit="1" customWidth="1"/>
    <col min="2055" max="2055" width="10.85546875" style="69" customWidth="1"/>
    <col min="2056" max="2062" width="10.7109375" style="69" customWidth="1"/>
    <col min="2063" max="2063" width="17.28515625" style="69" customWidth="1"/>
    <col min="2064" max="2064" width="7.85546875" style="69" customWidth="1"/>
    <col min="2065" max="2065" width="15.42578125" style="69" customWidth="1"/>
    <col min="2066" max="2305" width="11.5703125" style="69"/>
    <col min="2306" max="2306" width="23.5703125" style="69" customWidth="1"/>
    <col min="2307" max="2308" width="10.5703125" style="69" customWidth="1"/>
    <col min="2309" max="2309" width="10.7109375" style="69" customWidth="1"/>
    <col min="2310" max="2310" width="10.42578125" style="69" bestFit="1" customWidth="1"/>
    <col min="2311" max="2311" width="10.85546875" style="69" customWidth="1"/>
    <col min="2312" max="2318" width="10.7109375" style="69" customWidth="1"/>
    <col min="2319" max="2319" width="17.28515625" style="69" customWidth="1"/>
    <col min="2320" max="2320" width="7.85546875" style="69" customWidth="1"/>
    <col min="2321" max="2321" width="15.42578125" style="69" customWidth="1"/>
    <col min="2322" max="2561" width="11.5703125" style="69"/>
    <col min="2562" max="2562" width="23.5703125" style="69" customWidth="1"/>
    <col min="2563" max="2564" width="10.5703125" style="69" customWidth="1"/>
    <col min="2565" max="2565" width="10.7109375" style="69" customWidth="1"/>
    <col min="2566" max="2566" width="10.42578125" style="69" bestFit="1" customWidth="1"/>
    <col min="2567" max="2567" width="10.85546875" style="69" customWidth="1"/>
    <col min="2568" max="2574" width="10.7109375" style="69" customWidth="1"/>
    <col min="2575" max="2575" width="17.28515625" style="69" customWidth="1"/>
    <col min="2576" max="2576" width="7.85546875" style="69" customWidth="1"/>
    <col min="2577" max="2577" width="15.42578125" style="69" customWidth="1"/>
    <col min="2578" max="2817" width="11.5703125" style="69"/>
    <col min="2818" max="2818" width="23.5703125" style="69" customWidth="1"/>
    <col min="2819" max="2820" width="10.5703125" style="69" customWidth="1"/>
    <col min="2821" max="2821" width="10.7109375" style="69" customWidth="1"/>
    <col min="2822" max="2822" width="10.42578125" style="69" bestFit="1" customWidth="1"/>
    <col min="2823" max="2823" width="10.85546875" style="69" customWidth="1"/>
    <col min="2824" max="2830" width="10.7109375" style="69" customWidth="1"/>
    <col min="2831" max="2831" width="17.28515625" style="69" customWidth="1"/>
    <col min="2832" max="2832" width="7.85546875" style="69" customWidth="1"/>
    <col min="2833" max="2833" width="15.42578125" style="69" customWidth="1"/>
    <col min="2834" max="3073" width="11.5703125" style="69"/>
    <col min="3074" max="3074" width="23.5703125" style="69" customWidth="1"/>
    <col min="3075" max="3076" width="10.5703125" style="69" customWidth="1"/>
    <col min="3077" max="3077" width="10.7109375" style="69" customWidth="1"/>
    <col min="3078" max="3078" width="10.42578125" style="69" bestFit="1" customWidth="1"/>
    <col min="3079" max="3079" width="10.85546875" style="69" customWidth="1"/>
    <col min="3080" max="3086" width="10.7109375" style="69" customWidth="1"/>
    <col min="3087" max="3087" width="17.28515625" style="69" customWidth="1"/>
    <col min="3088" max="3088" width="7.85546875" style="69" customWidth="1"/>
    <col min="3089" max="3089" width="15.42578125" style="69" customWidth="1"/>
    <col min="3090" max="3329" width="11.5703125" style="69"/>
    <col min="3330" max="3330" width="23.5703125" style="69" customWidth="1"/>
    <col min="3331" max="3332" width="10.5703125" style="69" customWidth="1"/>
    <col min="3333" max="3333" width="10.7109375" style="69" customWidth="1"/>
    <col min="3334" max="3334" width="10.42578125" style="69" bestFit="1" customWidth="1"/>
    <col min="3335" max="3335" width="10.85546875" style="69" customWidth="1"/>
    <col min="3336" max="3342" width="10.7109375" style="69" customWidth="1"/>
    <col min="3343" max="3343" width="17.28515625" style="69" customWidth="1"/>
    <col min="3344" max="3344" width="7.85546875" style="69" customWidth="1"/>
    <col min="3345" max="3345" width="15.42578125" style="69" customWidth="1"/>
    <col min="3346" max="3585" width="11.5703125" style="69"/>
    <col min="3586" max="3586" width="23.5703125" style="69" customWidth="1"/>
    <col min="3587" max="3588" width="10.5703125" style="69" customWidth="1"/>
    <col min="3589" max="3589" width="10.7109375" style="69" customWidth="1"/>
    <col min="3590" max="3590" width="10.42578125" style="69" bestFit="1" customWidth="1"/>
    <col min="3591" max="3591" width="10.85546875" style="69" customWidth="1"/>
    <col min="3592" max="3598" width="10.7109375" style="69" customWidth="1"/>
    <col min="3599" max="3599" width="17.28515625" style="69" customWidth="1"/>
    <col min="3600" max="3600" width="7.85546875" style="69" customWidth="1"/>
    <col min="3601" max="3601" width="15.42578125" style="69" customWidth="1"/>
    <col min="3602" max="3841" width="11.5703125" style="69"/>
    <col min="3842" max="3842" width="23.5703125" style="69" customWidth="1"/>
    <col min="3843" max="3844" width="10.5703125" style="69" customWidth="1"/>
    <col min="3845" max="3845" width="10.7109375" style="69" customWidth="1"/>
    <col min="3846" max="3846" width="10.42578125" style="69" bestFit="1" customWidth="1"/>
    <col min="3847" max="3847" width="10.85546875" style="69" customWidth="1"/>
    <col min="3848" max="3854" width="10.7109375" style="69" customWidth="1"/>
    <col min="3855" max="3855" width="17.28515625" style="69" customWidth="1"/>
    <col min="3856" max="3856" width="7.85546875" style="69" customWidth="1"/>
    <col min="3857" max="3857" width="15.42578125" style="69" customWidth="1"/>
    <col min="3858" max="4097" width="11.5703125" style="69"/>
    <col min="4098" max="4098" width="23.5703125" style="69" customWidth="1"/>
    <col min="4099" max="4100" width="10.5703125" style="69" customWidth="1"/>
    <col min="4101" max="4101" width="10.7109375" style="69" customWidth="1"/>
    <col min="4102" max="4102" width="10.42578125" style="69" bestFit="1" customWidth="1"/>
    <col min="4103" max="4103" width="10.85546875" style="69" customWidth="1"/>
    <col min="4104" max="4110" width="10.7109375" style="69" customWidth="1"/>
    <col min="4111" max="4111" width="17.28515625" style="69" customWidth="1"/>
    <col min="4112" max="4112" width="7.85546875" style="69" customWidth="1"/>
    <col min="4113" max="4113" width="15.42578125" style="69" customWidth="1"/>
    <col min="4114" max="4353" width="11.5703125" style="69"/>
    <col min="4354" max="4354" width="23.5703125" style="69" customWidth="1"/>
    <col min="4355" max="4356" width="10.5703125" style="69" customWidth="1"/>
    <col min="4357" max="4357" width="10.7109375" style="69" customWidth="1"/>
    <col min="4358" max="4358" width="10.42578125" style="69" bestFit="1" customWidth="1"/>
    <col min="4359" max="4359" width="10.85546875" style="69" customWidth="1"/>
    <col min="4360" max="4366" width="10.7109375" style="69" customWidth="1"/>
    <col min="4367" max="4367" width="17.28515625" style="69" customWidth="1"/>
    <col min="4368" max="4368" width="7.85546875" style="69" customWidth="1"/>
    <col min="4369" max="4369" width="15.42578125" style="69" customWidth="1"/>
    <col min="4370" max="4609" width="11.5703125" style="69"/>
    <col min="4610" max="4610" width="23.5703125" style="69" customWidth="1"/>
    <col min="4611" max="4612" width="10.5703125" style="69" customWidth="1"/>
    <col min="4613" max="4613" width="10.7109375" style="69" customWidth="1"/>
    <col min="4614" max="4614" width="10.42578125" style="69" bestFit="1" customWidth="1"/>
    <col min="4615" max="4615" width="10.85546875" style="69" customWidth="1"/>
    <col min="4616" max="4622" width="10.7109375" style="69" customWidth="1"/>
    <col min="4623" max="4623" width="17.28515625" style="69" customWidth="1"/>
    <col min="4624" max="4624" width="7.85546875" style="69" customWidth="1"/>
    <col min="4625" max="4625" width="15.42578125" style="69" customWidth="1"/>
    <col min="4626" max="4865" width="11.5703125" style="69"/>
    <col min="4866" max="4866" width="23.5703125" style="69" customWidth="1"/>
    <col min="4867" max="4868" width="10.5703125" style="69" customWidth="1"/>
    <col min="4869" max="4869" width="10.7109375" style="69" customWidth="1"/>
    <col min="4870" max="4870" width="10.42578125" style="69" bestFit="1" customWidth="1"/>
    <col min="4871" max="4871" width="10.85546875" style="69" customWidth="1"/>
    <col min="4872" max="4878" width="10.7109375" style="69" customWidth="1"/>
    <col min="4879" max="4879" width="17.28515625" style="69" customWidth="1"/>
    <col min="4880" max="4880" width="7.85546875" style="69" customWidth="1"/>
    <col min="4881" max="4881" width="15.42578125" style="69" customWidth="1"/>
    <col min="4882" max="5121" width="11.5703125" style="69"/>
    <col min="5122" max="5122" width="23.5703125" style="69" customWidth="1"/>
    <col min="5123" max="5124" width="10.5703125" style="69" customWidth="1"/>
    <col min="5125" max="5125" width="10.7109375" style="69" customWidth="1"/>
    <col min="5126" max="5126" width="10.42578125" style="69" bestFit="1" customWidth="1"/>
    <col min="5127" max="5127" width="10.85546875" style="69" customWidth="1"/>
    <col min="5128" max="5134" width="10.7109375" style="69" customWidth="1"/>
    <col min="5135" max="5135" width="17.28515625" style="69" customWidth="1"/>
    <col min="5136" max="5136" width="7.85546875" style="69" customWidth="1"/>
    <col min="5137" max="5137" width="15.42578125" style="69" customWidth="1"/>
    <col min="5138" max="5377" width="11.5703125" style="69"/>
    <col min="5378" max="5378" width="23.5703125" style="69" customWidth="1"/>
    <col min="5379" max="5380" width="10.5703125" style="69" customWidth="1"/>
    <col min="5381" max="5381" width="10.7109375" style="69" customWidth="1"/>
    <col min="5382" max="5382" width="10.42578125" style="69" bestFit="1" customWidth="1"/>
    <col min="5383" max="5383" width="10.85546875" style="69" customWidth="1"/>
    <col min="5384" max="5390" width="10.7109375" style="69" customWidth="1"/>
    <col min="5391" max="5391" width="17.28515625" style="69" customWidth="1"/>
    <col min="5392" max="5392" width="7.85546875" style="69" customWidth="1"/>
    <col min="5393" max="5393" width="15.42578125" style="69" customWidth="1"/>
    <col min="5394" max="5633" width="11.5703125" style="69"/>
    <col min="5634" max="5634" width="23.5703125" style="69" customWidth="1"/>
    <col min="5635" max="5636" width="10.5703125" style="69" customWidth="1"/>
    <col min="5637" max="5637" width="10.7109375" style="69" customWidth="1"/>
    <col min="5638" max="5638" width="10.42578125" style="69" bestFit="1" customWidth="1"/>
    <col min="5639" max="5639" width="10.85546875" style="69" customWidth="1"/>
    <col min="5640" max="5646" width="10.7109375" style="69" customWidth="1"/>
    <col min="5647" max="5647" width="17.28515625" style="69" customWidth="1"/>
    <col min="5648" max="5648" width="7.85546875" style="69" customWidth="1"/>
    <col min="5649" max="5649" width="15.42578125" style="69" customWidth="1"/>
    <col min="5650" max="5889" width="11.5703125" style="69"/>
    <col min="5890" max="5890" width="23.5703125" style="69" customWidth="1"/>
    <col min="5891" max="5892" width="10.5703125" style="69" customWidth="1"/>
    <col min="5893" max="5893" width="10.7109375" style="69" customWidth="1"/>
    <col min="5894" max="5894" width="10.42578125" style="69" bestFit="1" customWidth="1"/>
    <col min="5895" max="5895" width="10.85546875" style="69" customWidth="1"/>
    <col min="5896" max="5902" width="10.7109375" style="69" customWidth="1"/>
    <col min="5903" max="5903" width="17.28515625" style="69" customWidth="1"/>
    <col min="5904" max="5904" width="7.85546875" style="69" customWidth="1"/>
    <col min="5905" max="5905" width="15.42578125" style="69" customWidth="1"/>
    <col min="5906" max="6145" width="11.5703125" style="69"/>
    <col min="6146" max="6146" width="23.5703125" style="69" customWidth="1"/>
    <col min="6147" max="6148" width="10.5703125" style="69" customWidth="1"/>
    <col min="6149" max="6149" width="10.7109375" style="69" customWidth="1"/>
    <col min="6150" max="6150" width="10.42578125" style="69" bestFit="1" customWidth="1"/>
    <col min="6151" max="6151" width="10.85546875" style="69" customWidth="1"/>
    <col min="6152" max="6158" width="10.7109375" style="69" customWidth="1"/>
    <col min="6159" max="6159" width="17.28515625" style="69" customWidth="1"/>
    <col min="6160" max="6160" width="7.85546875" style="69" customWidth="1"/>
    <col min="6161" max="6161" width="15.42578125" style="69" customWidth="1"/>
    <col min="6162" max="6401" width="11.5703125" style="69"/>
    <col min="6402" max="6402" width="23.5703125" style="69" customWidth="1"/>
    <col min="6403" max="6404" width="10.5703125" style="69" customWidth="1"/>
    <col min="6405" max="6405" width="10.7109375" style="69" customWidth="1"/>
    <col min="6406" max="6406" width="10.42578125" style="69" bestFit="1" customWidth="1"/>
    <col min="6407" max="6407" width="10.85546875" style="69" customWidth="1"/>
    <col min="6408" max="6414" width="10.7109375" style="69" customWidth="1"/>
    <col min="6415" max="6415" width="17.28515625" style="69" customWidth="1"/>
    <col min="6416" max="6416" width="7.85546875" style="69" customWidth="1"/>
    <col min="6417" max="6417" width="15.42578125" style="69" customWidth="1"/>
    <col min="6418" max="6657" width="11.5703125" style="69"/>
    <col min="6658" max="6658" width="23.5703125" style="69" customWidth="1"/>
    <col min="6659" max="6660" width="10.5703125" style="69" customWidth="1"/>
    <col min="6661" max="6661" width="10.7109375" style="69" customWidth="1"/>
    <col min="6662" max="6662" width="10.42578125" style="69" bestFit="1" customWidth="1"/>
    <col min="6663" max="6663" width="10.85546875" style="69" customWidth="1"/>
    <col min="6664" max="6670" width="10.7109375" style="69" customWidth="1"/>
    <col min="6671" max="6671" width="17.28515625" style="69" customWidth="1"/>
    <col min="6672" max="6672" width="7.85546875" style="69" customWidth="1"/>
    <col min="6673" max="6673" width="15.42578125" style="69" customWidth="1"/>
    <col min="6674" max="6913" width="11.5703125" style="69"/>
    <col min="6914" max="6914" width="23.5703125" style="69" customWidth="1"/>
    <col min="6915" max="6916" width="10.5703125" style="69" customWidth="1"/>
    <col min="6917" max="6917" width="10.7109375" style="69" customWidth="1"/>
    <col min="6918" max="6918" width="10.42578125" style="69" bestFit="1" customWidth="1"/>
    <col min="6919" max="6919" width="10.85546875" style="69" customWidth="1"/>
    <col min="6920" max="6926" width="10.7109375" style="69" customWidth="1"/>
    <col min="6927" max="6927" width="17.28515625" style="69" customWidth="1"/>
    <col min="6928" max="6928" width="7.85546875" style="69" customWidth="1"/>
    <col min="6929" max="6929" width="15.42578125" style="69" customWidth="1"/>
    <col min="6930" max="7169" width="11.5703125" style="69"/>
    <col min="7170" max="7170" width="23.5703125" style="69" customWidth="1"/>
    <col min="7171" max="7172" width="10.5703125" style="69" customWidth="1"/>
    <col min="7173" max="7173" width="10.7109375" style="69" customWidth="1"/>
    <col min="7174" max="7174" width="10.42578125" style="69" bestFit="1" customWidth="1"/>
    <col min="7175" max="7175" width="10.85546875" style="69" customWidth="1"/>
    <col min="7176" max="7182" width="10.7109375" style="69" customWidth="1"/>
    <col min="7183" max="7183" width="17.28515625" style="69" customWidth="1"/>
    <col min="7184" max="7184" width="7.85546875" style="69" customWidth="1"/>
    <col min="7185" max="7185" width="15.42578125" style="69" customWidth="1"/>
    <col min="7186" max="7425" width="11.5703125" style="69"/>
    <col min="7426" max="7426" width="23.5703125" style="69" customWidth="1"/>
    <col min="7427" max="7428" width="10.5703125" style="69" customWidth="1"/>
    <col min="7429" max="7429" width="10.7109375" style="69" customWidth="1"/>
    <col min="7430" max="7430" width="10.42578125" style="69" bestFit="1" customWidth="1"/>
    <col min="7431" max="7431" width="10.85546875" style="69" customWidth="1"/>
    <col min="7432" max="7438" width="10.7109375" style="69" customWidth="1"/>
    <col min="7439" max="7439" width="17.28515625" style="69" customWidth="1"/>
    <col min="7440" max="7440" width="7.85546875" style="69" customWidth="1"/>
    <col min="7441" max="7441" width="15.42578125" style="69" customWidth="1"/>
    <col min="7442" max="7681" width="11.5703125" style="69"/>
    <col min="7682" max="7682" width="23.5703125" style="69" customWidth="1"/>
    <col min="7683" max="7684" width="10.5703125" style="69" customWidth="1"/>
    <col min="7685" max="7685" width="10.7109375" style="69" customWidth="1"/>
    <col min="7686" max="7686" width="10.42578125" style="69" bestFit="1" customWidth="1"/>
    <col min="7687" max="7687" width="10.85546875" style="69" customWidth="1"/>
    <col min="7688" max="7694" width="10.7109375" style="69" customWidth="1"/>
    <col min="7695" max="7695" width="17.28515625" style="69" customWidth="1"/>
    <col min="7696" max="7696" width="7.85546875" style="69" customWidth="1"/>
    <col min="7697" max="7697" width="15.42578125" style="69" customWidth="1"/>
    <col min="7698" max="7937" width="11.5703125" style="69"/>
    <col min="7938" max="7938" width="23.5703125" style="69" customWidth="1"/>
    <col min="7939" max="7940" width="10.5703125" style="69" customWidth="1"/>
    <col min="7941" max="7941" width="10.7109375" style="69" customWidth="1"/>
    <col min="7942" max="7942" width="10.42578125" style="69" bestFit="1" customWidth="1"/>
    <col min="7943" max="7943" width="10.85546875" style="69" customWidth="1"/>
    <col min="7944" max="7950" width="10.7109375" style="69" customWidth="1"/>
    <col min="7951" max="7951" width="17.28515625" style="69" customWidth="1"/>
    <col min="7952" max="7952" width="7.85546875" style="69" customWidth="1"/>
    <col min="7953" max="7953" width="15.42578125" style="69" customWidth="1"/>
    <col min="7954" max="8193" width="11.5703125" style="69"/>
    <col min="8194" max="8194" width="23.5703125" style="69" customWidth="1"/>
    <col min="8195" max="8196" width="10.5703125" style="69" customWidth="1"/>
    <col min="8197" max="8197" width="10.7109375" style="69" customWidth="1"/>
    <col min="8198" max="8198" width="10.42578125" style="69" bestFit="1" customWidth="1"/>
    <col min="8199" max="8199" width="10.85546875" style="69" customWidth="1"/>
    <col min="8200" max="8206" width="10.7109375" style="69" customWidth="1"/>
    <col min="8207" max="8207" width="17.28515625" style="69" customWidth="1"/>
    <col min="8208" max="8208" width="7.85546875" style="69" customWidth="1"/>
    <col min="8209" max="8209" width="15.42578125" style="69" customWidth="1"/>
    <col min="8210" max="8449" width="11.5703125" style="69"/>
    <col min="8450" max="8450" width="23.5703125" style="69" customWidth="1"/>
    <col min="8451" max="8452" width="10.5703125" style="69" customWidth="1"/>
    <col min="8453" max="8453" width="10.7109375" style="69" customWidth="1"/>
    <col min="8454" max="8454" width="10.42578125" style="69" bestFit="1" customWidth="1"/>
    <col min="8455" max="8455" width="10.85546875" style="69" customWidth="1"/>
    <col min="8456" max="8462" width="10.7109375" style="69" customWidth="1"/>
    <col min="8463" max="8463" width="17.28515625" style="69" customWidth="1"/>
    <col min="8464" max="8464" width="7.85546875" style="69" customWidth="1"/>
    <col min="8465" max="8465" width="15.42578125" style="69" customWidth="1"/>
    <col min="8466" max="8705" width="11.5703125" style="69"/>
    <col min="8706" max="8706" width="23.5703125" style="69" customWidth="1"/>
    <col min="8707" max="8708" width="10.5703125" style="69" customWidth="1"/>
    <col min="8709" max="8709" width="10.7109375" style="69" customWidth="1"/>
    <col min="8710" max="8710" width="10.42578125" style="69" bestFit="1" customWidth="1"/>
    <col min="8711" max="8711" width="10.85546875" style="69" customWidth="1"/>
    <col min="8712" max="8718" width="10.7109375" style="69" customWidth="1"/>
    <col min="8719" max="8719" width="17.28515625" style="69" customWidth="1"/>
    <col min="8720" max="8720" width="7.85546875" style="69" customWidth="1"/>
    <col min="8721" max="8721" width="15.42578125" style="69" customWidth="1"/>
    <col min="8722" max="8961" width="11.5703125" style="69"/>
    <col min="8962" max="8962" width="23.5703125" style="69" customWidth="1"/>
    <col min="8963" max="8964" width="10.5703125" style="69" customWidth="1"/>
    <col min="8965" max="8965" width="10.7109375" style="69" customWidth="1"/>
    <col min="8966" max="8966" width="10.42578125" style="69" bestFit="1" customWidth="1"/>
    <col min="8967" max="8967" width="10.85546875" style="69" customWidth="1"/>
    <col min="8968" max="8974" width="10.7109375" style="69" customWidth="1"/>
    <col min="8975" max="8975" width="17.28515625" style="69" customWidth="1"/>
    <col min="8976" max="8976" width="7.85546875" style="69" customWidth="1"/>
    <col min="8977" max="8977" width="15.42578125" style="69" customWidth="1"/>
    <col min="8978" max="9217" width="11.5703125" style="69"/>
    <col min="9218" max="9218" width="23.5703125" style="69" customWidth="1"/>
    <col min="9219" max="9220" width="10.5703125" style="69" customWidth="1"/>
    <col min="9221" max="9221" width="10.7109375" style="69" customWidth="1"/>
    <col min="9222" max="9222" width="10.42578125" style="69" bestFit="1" customWidth="1"/>
    <col min="9223" max="9223" width="10.85546875" style="69" customWidth="1"/>
    <col min="9224" max="9230" width="10.7109375" style="69" customWidth="1"/>
    <col min="9231" max="9231" width="17.28515625" style="69" customWidth="1"/>
    <col min="9232" max="9232" width="7.85546875" style="69" customWidth="1"/>
    <col min="9233" max="9233" width="15.42578125" style="69" customWidth="1"/>
    <col min="9234" max="9473" width="11.5703125" style="69"/>
    <col min="9474" max="9474" width="23.5703125" style="69" customWidth="1"/>
    <col min="9475" max="9476" width="10.5703125" style="69" customWidth="1"/>
    <col min="9477" max="9477" width="10.7109375" style="69" customWidth="1"/>
    <col min="9478" max="9478" width="10.42578125" style="69" bestFit="1" customWidth="1"/>
    <col min="9479" max="9479" width="10.85546875" style="69" customWidth="1"/>
    <col min="9480" max="9486" width="10.7109375" style="69" customWidth="1"/>
    <col min="9487" max="9487" width="17.28515625" style="69" customWidth="1"/>
    <col min="9488" max="9488" width="7.85546875" style="69" customWidth="1"/>
    <col min="9489" max="9489" width="15.42578125" style="69" customWidth="1"/>
    <col min="9490" max="9729" width="11.5703125" style="69"/>
    <col min="9730" max="9730" width="23.5703125" style="69" customWidth="1"/>
    <col min="9731" max="9732" width="10.5703125" style="69" customWidth="1"/>
    <col min="9733" max="9733" width="10.7109375" style="69" customWidth="1"/>
    <col min="9734" max="9734" width="10.42578125" style="69" bestFit="1" customWidth="1"/>
    <col min="9735" max="9735" width="10.85546875" style="69" customWidth="1"/>
    <col min="9736" max="9742" width="10.7109375" style="69" customWidth="1"/>
    <col min="9743" max="9743" width="17.28515625" style="69" customWidth="1"/>
    <col min="9744" max="9744" width="7.85546875" style="69" customWidth="1"/>
    <col min="9745" max="9745" width="15.42578125" style="69" customWidth="1"/>
    <col min="9746" max="9985" width="11.5703125" style="69"/>
    <col min="9986" max="9986" width="23.5703125" style="69" customWidth="1"/>
    <col min="9987" max="9988" width="10.5703125" style="69" customWidth="1"/>
    <col min="9989" max="9989" width="10.7109375" style="69" customWidth="1"/>
    <col min="9990" max="9990" width="10.42578125" style="69" bestFit="1" customWidth="1"/>
    <col min="9991" max="9991" width="10.85546875" style="69" customWidth="1"/>
    <col min="9992" max="9998" width="10.7109375" style="69" customWidth="1"/>
    <col min="9999" max="9999" width="17.28515625" style="69" customWidth="1"/>
    <col min="10000" max="10000" width="7.85546875" style="69" customWidth="1"/>
    <col min="10001" max="10001" width="15.42578125" style="69" customWidth="1"/>
    <col min="10002" max="10241" width="11.5703125" style="69"/>
    <col min="10242" max="10242" width="23.5703125" style="69" customWidth="1"/>
    <col min="10243" max="10244" width="10.5703125" style="69" customWidth="1"/>
    <col min="10245" max="10245" width="10.7109375" style="69" customWidth="1"/>
    <col min="10246" max="10246" width="10.42578125" style="69" bestFit="1" customWidth="1"/>
    <col min="10247" max="10247" width="10.85546875" style="69" customWidth="1"/>
    <col min="10248" max="10254" width="10.7109375" style="69" customWidth="1"/>
    <col min="10255" max="10255" width="17.28515625" style="69" customWidth="1"/>
    <col min="10256" max="10256" width="7.85546875" style="69" customWidth="1"/>
    <col min="10257" max="10257" width="15.42578125" style="69" customWidth="1"/>
    <col min="10258" max="10497" width="11.5703125" style="69"/>
    <col min="10498" max="10498" width="23.5703125" style="69" customWidth="1"/>
    <col min="10499" max="10500" width="10.5703125" style="69" customWidth="1"/>
    <col min="10501" max="10501" width="10.7109375" style="69" customWidth="1"/>
    <col min="10502" max="10502" width="10.42578125" style="69" bestFit="1" customWidth="1"/>
    <col min="10503" max="10503" width="10.85546875" style="69" customWidth="1"/>
    <col min="10504" max="10510" width="10.7109375" style="69" customWidth="1"/>
    <col min="10511" max="10511" width="17.28515625" style="69" customWidth="1"/>
    <col min="10512" max="10512" width="7.85546875" style="69" customWidth="1"/>
    <col min="10513" max="10513" width="15.42578125" style="69" customWidth="1"/>
    <col min="10514" max="10753" width="11.5703125" style="69"/>
    <col min="10754" max="10754" width="23.5703125" style="69" customWidth="1"/>
    <col min="10755" max="10756" width="10.5703125" style="69" customWidth="1"/>
    <col min="10757" max="10757" width="10.7109375" style="69" customWidth="1"/>
    <col min="10758" max="10758" width="10.42578125" style="69" bestFit="1" customWidth="1"/>
    <col min="10759" max="10759" width="10.85546875" style="69" customWidth="1"/>
    <col min="10760" max="10766" width="10.7109375" style="69" customWidth="1"/>
    <col min="10767" max="10767" width="17.28515625" style="69" customWidth="1"/>
    <col min="10768" max="10768" width="7.85546875" style="69" customWidth="1"/>
    <col min="10769" max="10769" width="15.42578125" style="69" customWidth="1"/>
    <col min="10770" max="11009" width="11.5703125" style="69"/>
    <col min="11010" max="11010" width="23.5703125" style="69" customWidth="1"/>
    <col min="11011" max="11012" width="10.5703125" style="69" customWidth="1"/>
    <col min="11013" max="11013" width="10.7109375" style="69" customWidth="1"/>
    <col min="11014" max="11014" width="10.42578125" style="69" bestFit="1" customWidth="1"/>
    <col min="11015" max="11015" width="10.85546875" style="69" customWidth="1"/>
    <col min="11016" max="11022" width="10.7109375" style="69" customWidth="1"/>
    <col min="11023" max="11023" width="17.28515625" style="69" customWidth="1"/>
    <col min="11024" max="11024" width="7.85546875" style="69" customWidth="1"/>
    <col min="11025" max="11025" width="15.42578125" style="69" customWidth="1"/>
    <col min="11026" max="11265" width="11.5703125" style="69"/>
    <col min="11266" max="11266" width="23.5703125" style="69" customWidth="1"/>
    <col min="11267" max="11268" width="10.5703125" style="69" customWidth="1"/>
    <col min="11269" max="11269" width="10.7109375" style="69" customWidth="1"/>
    <col min="11270" max="11270" width="10.42578125" style="69" bestFit="1" customWidth="1"/>
    <col min="11271" max="11271" width="10.85546875" style="69" customWidth="1"/>
    <col min="11272" max="11278" width="10.7109375" style="69" customWidth="1"/>
    <col min="11279" max="11279" width="17.28515625" style="69" customWidth="1"/>
    <col min="11280" max="11280" width="7.85546875" style="69" customWidth="1"/>
    <col min="11281" max="11281" width="15.42578125" style="69" customWidth="1"/>
    <col min="11282" max="11521" width="11.5703125" style="69"/>
    <col min="11522" max="11522" width="23.5703125" style="69" customWidth="1"/>
    <col min="11523" max="11524" width="10.5703125" style="69" customWidth="1"/>
    <col min="11525" max="11525" width="10.7109375" style="69" customWidth="1"/>
    <col min="11526" max="11526" width="10.42578125" style="69" bestFit="1" customWidth="1"/>
    <col min="11527" max="11527" width="10.85546875" style="69" customWidth="1"/>
    <col min="11528" max="11534" width="10.7109375" style="69" customWidth="1"/>
    <col min="11535" max="11535" width="17.28515625" style="69" customWidth="1"/>
    <col min="11536" max="11536" width="7.85546875" style="69" customWidth="1"/>
    <col min="11537" max="11537" width="15.42578125" style="69" customWidth="1"/>
    <col min="11538" max="11777" width="11.5703125" style="69"/>
    <col min="11778" max="11778" width="23.5703125" style="69" customWidth="1"/>
    <col min="11779" max="11780" width="10.5703125" style="69" customWidth="1"/>
    <col min="11781" max="11781" width="10.7109375" style="69" customWidth="1"/>
    <col min="11782" max="11782" width="10.42578125" style="69" bestFit="1" customWidth="1"/>
    <col min="11783" max="11783" width="10.85546875" style="69" customWidth="1"/>
    <col min="11784" max="11790" width="10.7109375" style="69" customWidth="1"/>
    <col min="11791" max="11791" width="17.28515625" style="69" customWidth="1"/>
    <col min="11792" max="11792" width="7.85546875" style="69" customWidth="1"/>
    <col min="11793" max="11793" width="15.42578125" style="69" customWidth="1"/>
    <col min="11794" max="12033" width="11.5703125" style="69"/>
    <col min="12034" max="12034" width="23.5703125" style="69" customWidth="1"/>
    <col min="12035" max="12036" width="10.5703125" style="69" customWidth="1"/>
    <col min="12037" max="12037" width="10.7109375" style="69" customWidth="1"/>
    <col min="12038" max="12038" width="10.42578125" style="69" bestFit="1" customWidth="1"/>
    <col min="12039" max="12039" width="10.85546875" style="69" customWidth="1"/>
    <col min="12040" max="12046" width="10.7109375" style="69" customWidth="1"/>
    <col min="12047" max="12047" width="17.28515625" style="69" customWidth="1"/>
    <col min="12048" max="12048" width="7.85546875" style="69" customWidth="1"/>
    <col min="12049" max="12049" width="15.42578125" style="69" customWidth="1"/>
    <col min="12050" max="12289" width="11.5703125" style="69"/>
    <col min="12290" max="12290" width="23.5703125" style="69" customWidth="1"/>
    <col min="12291" max="12292" width="10.5703125" style="69" customWidth="1"/>
    <col min="12293" max="12293" width="10.7109375" style="69" customWidth="1"/>
    <col min="12294" max="12294" width="10.42578125" style="69" bestFit="1" customWidth="1"/>
    <col min="12295" max="12295" width="10.85546875" style="69" customWidth="1"/>
    <col min="12296" max="12302" width="10.7109375" style="69" customWidth="1"/>
    <col min="12303" max="12303" width="17.28515625" style="69" customWidth="1"/>
    <col min="12304" max="12304" width="7.85546875" style="69" customWidth="1"/>
    <col min="12305" max="12305" width="15.42578125" style="69" customWidth="1"/>
    <col min="12306" max="12545" width="11.5703125" style="69"/>
    <col min="12546" max="12546" width="23.5703125" style="69" customWidth="1"/>
    <col min="12547" max="12548" width="10.5703125" style="69" customWidth="1"/>
    <col min="12549" max="12549" width="10.7109375" style="69" customWidth="1"/>
    <col min="12550" max="12550" width="10.42578125" style="69" bestFit="1" customWidth="1"/>
    <col min="12551" max="12551" width="10.85546875" style="69" customWidth="1"/>
    <col min="12552" max="12558" width="10.7109375" style="69" customWidth="1"/>
    <col min="12559" max="12559" width="17.28515625" style="69" customWidth="1"/>
    <col min="12560" max="12560" width="7.85546875" style="69" customWidth="1"/>
    <col min="12561" max="12561" width="15.42578125" style="69" customWidth="1"/>
    <col min="12562" max="12801" width="11.5703125" style="69"/>
    <col min="12802" max="12802" width="23.5703125" style="69" customWidth="1"/>
    <col min="12803" max="12804" width="10.5703125" style="69" customWidth="1"/>
    <col min="12805" max="12805" width="10.7109375" style="69" customWidth="1"/>
    <col min="12806" max="12806" width="10.42578125" style="69" bestFit="1" customWidth="1"/>
    <col min="12807" max="12807" width="10.85546875" style="69" customWidth="1"/>
    <col min="12808" max="12814" width="10.7109375" style="69" customWidth="1"/>
    <col min="12815" max="12815" width="17.28515625" style="69" customWidth="1"/>
    <col min="12816" max="12816" width="7.85546875" style="69" customWidth="1"/>
    <col min="12817" max="12817" width="15.42578125" style="69" customWidth="1"/>
    <col min="12818" max="13057" width="11.5703125" style="69"/>
    <col min="13058" max="13058" width="23.5703125" style="69" customWidth="1"/>
    <col min="13059" max="13060" width="10.5703125" style="69" customWidth="1"/>
    <col min="13061" max="13061" width="10.7109375" style="69" customWidth="1"/>
    <col min="13062" max="13062" width="10.42578125" style="69" bestFit="1" customWidth="1"/>
    <col min="13063" max="13063" width="10.85546875" style="69" customWidth="1"/>
    <col min="13064" max="13070" width="10.7109375" style="69" customWidth="1"/>
    <col min="13071" max="13071" width="17.28515625" style="69" customWidth="1"/>
    <col min="13072" max="13072" width="7.85546875" style="69" customWidth="1"/>
    <col min="13073" max="13073" width="15.42578125" style="69" customWidth="1"/>
    <col min="13074" max="13313" width="11.5703125" style="69"/>
    <col min="13314" max="13314" width="23.5703125" style="69" customWidth="1"/>
    <col min="13315" max="13316" width="10.5703125" style="69" customWidth="1"/>
    <col min="13317" max="13317" width="10.7109375" style="69" customWidth="1"/>
    <col min="13318" max="13318" width="10.42578125" style="69" bestFit="1" customWidth="1"/>
    <col min="13319" max="13319" width="10.85546875" style="69" customWidth="1"/>
    <col min="13320" max="13326" width="10.7109375" style="69" customWidth="1"/>
    <col min="13327" max="13327" width="17.28515625" style="69" customWidth="1"/>
    <col min="13328" max="13328" width="7.85546875" style="69" customWidth="1"/>
    <col min="13329" max="13329" width="15.42578125" style="69" customWidth="1"/>
    <col min="13330" max="13569" width="11.5703125" style="69"/>
    <col min="13570" max="13570" width="23.5703125" style="69" customWidth="1"/>
    <col min="13571" max="13572" width="10.5703125" style="69" customWidth="1"/>
    <col min="13573" max="13573" width="10.7109375" style="69" customWidth="1"/>
    <col min="13574" max="13574" width="10.42578125" style="69" bestFit="1" customWidth="1"/>
    <col min="13575" max="13575" width="10.85546875" style="69" customWidth="1"/>
    <col min="13576" max="13582" width="10.7109375" style="69" customWidth="1"/>
    <col min="13583" max="13583" width="17.28515625" style="69" customWidth="1"/>
    <col min="13584" max="13584" width="7.85546875" style="69" customWidth="1"/>
    <col min="13585" max="13585" width="15.42578125" style="69" customWidth="1"/>
    <col min="13586" max="13825" width="11.5703125" style="69"/>
    <col min="13826" max="13826" width="23.5703125" style="69" customWidth="1"/>
    <col min="13827" max="13828" width="10.5703125" style="69" customWidth="1"/>
    <col min="13829" max="13829" width="10.7109375" style="69" customWidth="1"/>
    <col min="13830" max="13830" width="10.42578125" style="69" bestFit="1" customWidth="1"/>
    <col min="13831" max="13831" width="10.85546875" style="69" customWidth="1"/>
    <col min="13832" max="13838" width="10.7109375" style="69" customWidth="1"/>
    <col min="13839" max="13839" width="17.28515625" style="69" customWidth="1"/>
    <col min="13840" max="13840" width="7.85546875" style="69" customWidth="1"/>
    <col min="13841" max="13841" width="15.42578125" style="69" customWidth="1"/>
    <col min="13842" max="14081" width="11.5703125" style="69"/>
    <col min="14082" max="14082" width="23.5703125" style="69" customWidth="1"/>
    <col min="14083" max="14084" width="10.5703125" style="69" customWidth="1"/>
    <col min="14085" max="14085" width="10.7109375" style="69" customWidth="1"/>
    <col min="14086" max="14086" width="10.42578125" style="69" bestFit="1" customWidth="1"/>
    <col min="14087" max="14087" width="10.85546875" style="69" customWidth="1"/>
    <col min="14088" max="14094" width="10.7109375" style="69" customWidth="1"/>
    <col min="14095" max="14095" width="17.28515625" style="69" customWidth="1"/>
    <col min="14096" max="14096" width="7.85546875" style="69" customWidth="1"/>
    <col min="14097" max="14097" width="15.42578125" style="69" customWidth="1"/>
    <col min="14098" max="14337" width="11.5703125" style="69"/>
    <col min="14338" max="14338" width="23.5703125" style="69" customWidth="1"/>
    <col min="14339" max="14340" width="10.5703125" style="69" customWidth="1"/>
    <col min="14341" max="14341" width="10.7109375" style="69" customWidth="1"/>
    <col min="14342" max="14342" width="10.42578125" style="69" bestFit="1" customWidth="1"/>
    <col min="14343" max="14343" width="10.85546875" style="69" customWidth="1"/>
    <col min="14344" max="14350" width="10.7109375" style="69" customWidth="1"/>
    <col min="14351" max="14351" width="17.28515625" style="69" customWidth="1"/>
    <col min="14352" max="14352" width="7.85546875" style="69" customWidth="1"/>
    <col min="14353" max="14353" width="15.42578125" style="69" customWidth="1"/>
    <col min="14354" max="14593" width="11.5703125" style="69"/>
    <col min="14594" max="14594" width="23.5703125" style="69" customWidth="1"/>
    <col min="14595" max="14596" width="10.5703125" style="69" customWidth="1"/>
    <col min="14597" max="14597" width="10.7109375" style="69" customWidth="1"/>
    <col min="14598" max="14598" width="10.42578125" style="69" bestFit="1" customWidth="1"/>
    <col min="14599" max="14599" width="10.85546875" style="69" customWidth="1"/>
    <col min="14600" max="14606" width="10.7109375" style="69" customWidth="1"/>
    <col min="14607" max="14607" width="17.28515625" style="69" customWidth="1"/>
    <col min="14608" max="14608" width="7.85546875" style="69" customWidth="1"/>
    <col min="14609" max="14609" width="15.42578125" style="69" customWidth="1"/>
    <col min="14610" max="14849" width="11.5703125" style="69"/>
    <col min="14850" max="14850" width="23.5703125" style="69" customWidth="1"/>
    <col min="14851" max="14852" width="10.5703125" style="69" customWidth="1"/>
    <col min="14853" max="14853" width="10.7109375" style="69" customWidth="1"/>
    <col min="14854" max="14854" width="10.42578125" style="69" bestFit="1" customWidth="1"/>
    <col min="14855" max="14855" width="10.85546875" style="69" customWidth="1"/>
    <col min="14856" max="14862" width="10.7109375" style="69" customWidth="1"/>
    <col min="14863" max="14863" width="17.28515625" style="69" customWidth="1"/>
    <col min="14864" max="14864" width="7.85546875" style="69" customWidth="1"/>
    <col min="14865" max="14865" width="15.42578125" style="69" customWidth="1"/>
    <col min="14866" max="15105" width="11.5703125" style="69"/>
    <col min="15106" max="15106" width="23.5703125" style="69" customWidth="1"/>
    <col min="15107" max="15108" width="10.5703125" style="69" customWidth="1"/>
    <col min="15109" max="15109" width="10.7109375" style="69" customWidth="1"/>
    <col min="15110" max="15110" width="10.42578125" style="69" bestFit="1" customWidth="1"/>
    <col min="15111" max="15111" width="10.85546875" style="69" customWidth="1"/>
    <col min="15112" max="15118" width="10.7109375" style="69" customWidth="1"/>
    <col min="15119" max="15119" width="17.28515625" style="69" customWidth="1"/>
    <col min="15120" max="15120" width="7.85546875" style="69" customWidth="1"/>
    <col min="15121" max="15121" width="15.42578125" style="69" customWidth="1"/>
    <col min="15122" max="15361" width="11.5703125" style="69"/>
    <col min="15362" max="15362" width="23.5703125" style="69" customWidth="1"/>
    <col min="15363" max="15364" width="10.5703125" style="69" customWidth="1"/>
    <col min="15365" max="15365" width="10.7109375" style="69" customWidth="1"/>
    <col min="15366" max="15366" width="10.42578125" style="69" bestFit="1" customWidth="1"/>
    <col min="15367" max="15367" width="10.85546875" style="69" customWidth="1"/>
    <col min="15368" max="15374" width="10.7109375" style="69" customWidth="1"/>
    <col min="15375" max="15375" width="17.28515625" style="69" customWidth="1"/>
    <col min="15376" max="15376" width="7.85546875" style="69" customWidth="1"/>
    <col min="15377" max="15377" width="15.42578125" style="69" customWidth="1"/>
    <col min="15378" max="15617" width="11.5703125" style="69"/>
    <col min="15618" max="15618" width="23.5703125" style="69" customWidth="1"/>
    <col min="15619" max="15620" width="10.5703125" style="69" customWidth="1"/>
    <col min="15621" max="15621" width="10.7109375" style="69" customWidth="1"/>
    <col min="15622" max="15622" width="10.42578125" style="69" bestFit="1" customWidth="1"/>
    <col min="15623" max="15623" width="10.85546875" style="69" customWidth="1"/>
    <col min="15624" max="15630" width="10.7109375" style="69" customWidth="1"/>
    <col min="15631" max="15631" width="17.28515625" style="69" customWidth="1"/>
    <col min="15632" max="15632" width="7.85546875" style="69" customWidth="1"/>
    <col min="15633" max="15633" width="15.42578125" style="69" customWidth="1"/>
    <col min="15634" max="15873" width="11.5703125" style="69"/>
    <col min="15874" max="15874" width="23.5703125" style="69" customWidth="1"/>
    <col min="15875" max="15876" width="10.5703125" style="69" customWidth="1"/>
    <col min="15877" max="15877" width="10.7109375" style="69" customWidth="1"/>
    <col min="15878" max="15878" width="10.42578125" style="69" bestFit="1" customWidth="1"/>
    <col min="15879" max="15879" width="10.85546875" style="69" customWidth="1"/>
    <col min="15880" max="15886" width="10.7109375" style="69" customWidth="1"/>
    <col min="15887" max="15887" width="17.28515625" style="69" customWidth="1"/>
    <col min="15888" max="15888" width="7.85546875" style="69" customWidth="1"/>
    <col min="15889" max="15889" width="15.42578125" style="69" customWidth="1"/>
    <col min="15890" max="16129" width="11.5703125" style="69"/>
    <col min="16130" max="16130" width="23.5703125" style="69" customWidth="1"/>
    <col min="16131" max="16132" width="10.5703125" style="69" customWidth="1"/>
    <col min="16133" max="16133" width="10.7109375" style="69" customWidth="1"/>
    <col min="16134" max="16134" width="10.42578125" style="69" bestFit="1" customWidth="1"/>
    <col min="16135" max="16135" width="10.85546875" style="69" customWidth="1"/>
    <col min="16136" max="16142" width="10.7109375" style="69" customWidth="1"/>
    <col min="16143" max="16143" width="17.28515625" style="69" customWidth="1"/>
    <col min="16144" max="16144" width="7.85546875" style="69" customWidth="1"/>
    <col min="16145" max="16145" width="15.42578125" style="69" customWidth="1"/>
    <col min="16146" max="16384" width="11.5703125" style="69"/>
  </cols>
  <sheetData>
    <row r="1" spans="1:16323" customFormat="1" ht="15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1"/>
      <c r="Q1" s="1"/>
      <c r="R1" s="1"/>
      <c r="S1" s="1"/>
      <c r="T1" s="1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</row>
    <row r="2" spans="1:16323" customFormat="1" ht="15" x14ac:dyDescent="0.25">
      <c r="A2" s="194" t="s">
        <v>1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"/>
      <c r="Q2" s="1"/>
      <c r="R2" s="1"/>
      <c r="S2" s="1"/>
      <c r="T2" s="1"/>
      <c r="U2" s="2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16323" customFormat="1" ht="15" x14ac:dyDescent="0.25">
      <c r="A3" s="188" t="s">
        <v>2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"/>
      <c r="Q3" s="1"/>
      <c r="R3" s="1"/>
      <c r="S3" s="1"/>
      <c r="T3" s="1"/>
      <c r="U3" s="2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16323" customFormat="1" ht="15" x14ac:dyDescent="0.25">
      <c r="A4" s="195" t="s">
        <v>3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"/>
      <c r="Q4" s="1"/>
      <c r="R4" s="1"/>
      <c r="S4" s="1"/>
      <c r="T4" s="1"/>
      <c r="U4" s="2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16323" customFormat="1" ht="15" customHeight="1" x14ac:dyDescent="0.25">
      <c r="A5" s="196" t="s">
        <v>4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"/>
      <c r="Q5" s="1"/>
      <c r="R5" s="1"/>
      <c r="S5" s="1"/>
      <c r="T5" s="1"/>
      <c r="U5" s="2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16323" customFormat="1" ht="15" x14ac:dyDescent="0.25">
      <c r="A6" s="209" t="s">
        <v>5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1"/>
      <c r="Q6" s="1"/>
      <c r="R6" s="1"/>
      <c r="S6" s="1"/>
      <c r="T6" s="1"/>
      <c r="U6" s="2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16323" customFormat="1" ht="15" x14ac:dyDescent="0.25">
      <c r="A7" s="188" t="s">
        <v>200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"/>
      <c r="Q7" s="1"/>
      <c r="R7" s="1"/>
      <c r="S7" s="1"/>
      <c r="T7" s="1"/>
      <c r="U7" s="2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16323" customFormat="1" ht="15" x14ac:dyDescent="0.25">
      <c r="A8" s="188" t="s">
        <v>6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"/>
      <c r="Q8" s="1"/>
      <c r="R8" s="1"/>
      <c r="S8" s="1"/>
      <c r="T8" s="1"/>
      <c r="U8" s="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16323" customFormat="1" ht="15" x14ac:dyDescent="0.25">
      <c r="A9" s="209" t="s">
        <v>7</v>
      </c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1"/>
      <c r="Q9" s="1"/>
      <c r="R9" s="1"/>
      <c r="S9" s="1"/>
      <c r="T9" s="1"/>
      <c r="U9" s="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16323" customFormat="1" ht="15" x14ac:dyDescent="0.25">
      <c r="A10" s="200" t="s">
        <v>8</v>
      </c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1"/>
      <c r="Q10" s="1"/>
      <c r="R10" s="1"/>
      <c r="S10" s="1"/>
      <c r="T10" s="1"/>
      <c r="U10" s="2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16323" customFormat="1" ht="15" x14ac:dyDescent="0.25">
      <c r="A11" s="200" t="s">
        <v>9</v>
      </c>
      <c r="B11" s="200"/>
      <c r="C11" s="200"/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1"/>
      <c r="Q11" s="1"/>
      <c r="R11" s="1"/>
      <c r="S11" s="1"/>
      <c r="T11" s="1"/>
      <c r="U11" s="2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16323" customFormat="1" ht="15" x14ac:dyDescent="0.25">
      <c r="A12" s="188" t="s">
        <v>10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"/>
      <c r="Q12" s="1"/>
      <c r="R12" s="1"/>
      <c r="S12" s="1"/>
      <c r="T12" s="1"/>
      <c r="U12" s="2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16323" customFormat="1" ht="15" x14ac:dyDescent="0.25">
      <c r="A13" s="188" t="s">
        <v>11</v>
      </c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3"/>
      <c r="Q13" s="3"/>
      <c r="R13" s="3"/>
      <c r="S13" s="3"/>
      <c r="T13" s="3"/>
      <c r="U13" s="4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</row>
    <row r="14" spans="1:16323" customFormat="1" ht="15.75" thickBot="1" x14ac:dyDescent="0.3">
      <c r="A14" s="210" t="s">
        <v>137</v>
      </c>
      <c r="B14" s="211"/>
      <c r="C14" s="211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2"/>
      <c r="P14" s="3"/>
      <c r="Q14" s="3"/>
      <c r="R14" s="3"/>
      <c r="S14" s="3"/>
      <c r="T14" s="3"/>
      <c r="U14" s="4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</row>
    <row r="15" spans="1:16323" x14ac:dyDescent="0.2">
      <c r="A15" s="205" t="s">
        <v>12</v>
      </c>
      <c r="B15" s="207" t="s">
        <v>13</v>
      </c>
      <c r="C15" s="201" t="s">
        <v>14</v>
      </c>
      <c r="D15" s="201" t="s">
        <v>15</v>
      </c>
      <c r="E15" s="201" t="s">
        <v>16</v>
      </c>
      <c r="F15" s="201" t="s">
        <v>17</v>
      </c>
      <c r="G15" s="201" t="s">
        <v>18</v>
      </c>
      <c r="H15" s="201" t="s">
        <v>19</v>
      </c>
      <c r="I15" s="201" t="s">
        <v>20</v>
      </c>
      <c r="J15" s="201" t="s">
        <v>21</v>
      </c>
      <c r="K15" s="201" t="s">
        <v>22</v>
      </c>
      <c r="L15" s="201" t="s">
        <v>101</v>
      </c>
      <c r="M15" s="201" t="s">
        <v>24</v>
      </c>
      <c r="N15" s="201" t="s">
        <v>25</v>
      </c>
      <c r="O15" s="203" t="s">
        <v>26</v>
      </c>
    </row>
    <row r="16" spans="1:16323" ht="4.5" customHeight="1" x14ac:dyDescent="0.2">
      <c r="A16" s="206"/>
      <c r="B16" s="208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4"/>
    </row>
    <row r="17" spans="1:17" x14ac:dyDescent="0.2">
      <c r="A17" s="158">
        <v>1000</v>
      </c>
      <c r="B17" s="159" t="s">
        <v>27</v>
      </c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1">
        <f>O18+O20+O22+O25</f>
        <v>1252900</v>
      </c>
    </row>
    <row r="18" spans="1:17" x14ac:dyDescent="0.2">
      <c r="A18" s="172">
        <v>1100</v>
      </c>
      <c r="B18" s="173" t="s">
        <v>102</v>
      </c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5">
        <f>O19</f>
        <v>60000</v>
      </c>
      <c r="P18" s="70"/>
      <c r="Q18" s="71"/>
    </row>
    <row r="19" spans="1:17" x14ac:dyDescent="0.2">
      <c r="A19" s="72">
        <v>11301</v>
      </c>
      <c r="B19" s="73" t="s">
        <v>103</v>
      </c>
      <c r="C19" s="74">
        <v>5000</v>
      </c>
      <c r="D19" s="74">
        <v>5000</v>
      </c>
      <c r="E19" s="74">
        <v>5000</v>
      </c>
      <c r="F19" s="74">
        <v>5000</v>
      </c>
      <c r="G19" s="74">
        <v>5000</v>
      </c>
      <c r="H19" s="74">
        <v>5000</v>
      </c>
      <c r="I19" s="74">
        <v>5000</v>
      </c>
      <c r="J19" s="74">
        <v>5000</v>
      </c>
      <c r="K19" s="74">
        <v>5000</v>
      </c>
      <c r="L19" s="74">
        <v>5000</v>
      </c>
      <c r="M19" s="74">
        <v>5000</v>
      </c>
      <c r="N19" s="74">
        <v>5000</v>
      </c>
      <c r="O19" s="75">
        <f>SUM(C19:N19)</f>
        <v>60000</v>
      </c>
      <c r="P19" s="70"/>
      <c r="Q19" s="71"/>
    </row>
    <row r="20" spans="1:17" ht="22.5" x14ac:dyDescent="0.2">
      <c r="A20" s="172">
        <v>1200</v>
      </c>
      <c r="B20" s="176" t="s">
        <v>104</v>
      </c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5">
        <f>O21</f>
        <v>1062900</v>
      </c>
      <c r="P20" s="70"/>
      <c r="Q20" s="71"/>
    </row>
    <row r="21" spans="1:17" x14ac:dyDescent="0.2">
      <c r="A21" s="72">
        <v>12201</v>
      </c>
      <c r="B21" s="73" t="s">
        <v>105</v>
      </c>
      <c r="C21" s="76">
        <v>88000</v>
      </c>
      <c r="D21" s="76">
        <v>88000</v>
      </c>
      <c r="E21" s="76">
        <v>88000</v>
      </c>
      <c r="F21" s="76">
        <v>88000</v>
      </c>
      <c r="G21" s="76">
        <v>88000</v>
      </c>
      <c r="H21" s="76">
        <v>88000</v>
      </c>
      <c r="I21" s="76">
        <v>88000</v>
      </c>
      <c r="J21" s="76">
        <v>88000</v>
      </c>
      <c r="K21" s="76">
        <v>88000</v>
      </c>
      <c r="L21" s="76">
        <v>88000</v>
      </c>
      <c r="M21" s="76">
        <v>88000</v>
      </c>
      <c r="N21" s="76">
        <v>94900</v>
      </c>
      <c r="O21" s="77">
        <f>SUM(C21:N21)</f>
        <v>1062900</v>
      </c>
      <c r="P21" s="78"/>
      <c r="Q21" s="71"/>
    </row>
    <row r="22" spans="1:17" x14ac:dyDescent="0.2">
      <c r="A22" s="172">
        <v>1300</v>
      </c>
      <c r="B22" s="173" t="s">
        <v>106</v>
      </c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5">
        <f>SUM(O23:O24)</f>
        <v>130000</v>
      </c>
    </row>
    <row r="23" spans="1:17" x14ac:dyDescent="0.2">
      <c r="A23" s="72">
        <v>13201</v>
      </c>
      <c r="B23" s="73" t="s">
        <v>107</v>
      </c>
      <c r="C23" s="76"/>
      <c r="D23" s="76"/>
      <c r="E23" s="76"/>
      <c r="F23" s="76"/>
      <c r="G23" s="76"/>
      <c r="H23" s="74"/>
      <c r="I23" s="74">
        <v>15000</v>
      </c>
      <c r="J23" s="74"/>
      <c r="K23" s="74"/>
      <c r="L23" s="74"/>
      <c r="M23" s="74"/>
      <c r="N23" s="74">
        <v>15000</v>
      </c>
      <c r="O23" s="77">
        <f>SUM(C23:N23)</f>
        <v>30000</v>
      </c>
      <c r="Q23" s="71"/>
    </row>
    <row r="24" spans="1:17" x14ac:dyDescent="0.2">
      <c r="A24" s="72">
        <v>13203</v>
      </c>
      <c r="B24" s="73" t="s">
        <v>108</v>
      </c>
      <c r="C24" s="76">
        <v>50000</v>
      </c>
      <c r="D24" s="76"/>
      <c r="E24" s="76"/>
      <c r="F24" s="76"/>
      <c r="G24" s="76"/>
      <c r="H24" s="74"/>
      <c r="I24" s="74"/>
      <c r="J24" s="74"/>
      <c r="K24" s="74"/>
      <c r="L24" s="74"/>
      <c r="M24" s="74"/>
      <c r="N24" s="74">
        <v>50000</v>
      </c>
      <c r="O24" s="77">
        <f>SUM(C24:N24)</f>
        <v>100000</v>
      </c>
    </row>
    <row r="25" spans="1:17" x14ac:dyDescent="0.2">
      <c r="A25" s="172">
        <v>1700</v>
      </c>
      <c r="B25" s="178" t="s">
        <v>41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5">
        <f>O26</f>
        <v>0</v>
      </c>
    </row>
    <row r="26" spans="1:17" x14ac:dyDescent="0.2">
      <c r="A26" s="72">
        <v>17101</v>
      </c>
      <c r="B26" s="79" t="s">
        <v>109</v>
      </c>
      <c r="C26" s="76"/>
      <c r="D26" s="76"/>
      <c r="E26" s="76"/>
      <c r="F26" s="76"/>
      <c r="G26" s="76"/>
      <c r="H26" s="74">
        <v>0</v>
      </c>
      <c r="I26" s="74"/>
      <c r="J26" s="74"/>
      <c r="K26" s="74"/>
      <c r="L26" s="74"/>
      <c r="M26" s="74"/>
      <c r="N26" s="74"/>
      <c r="O26" s="77">
        <f>SUM(G26:N26)</f>
        <v>0</v>
      </c>
    </row>
    <row r="27" spans="1:17" x14ac:dyDescent="0.2">
      <c r="A27" s="162">
        <v>3000</v>
      </c>
      <c r="B27" s="163" t="s">
        <v>75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5">
        <f>O31+O28+O33</f>
        <v>95700</v>
      </c>
      <c r="Q27" s="71"/>
    </row>
    <row r="28" spans="1:17" x14ac:dyDescent="0.2">
      <c r="A28" s="180" t="s">
        <v>110</v>
      </c>
      <c r="B28" s="181" t="s">
        <v>85</v>
      </c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4">
        <f>SUM(O29:O30)</f>
        <v>16200</v>
      </c>
    </row>
    <row r="29" spans="1:17" x14ac:dyDescent="0.2">
      <c r="A29" s="80">
        <v>34101</v>
      </c>
      <c r="B29" s="81" t="s">
        <v>86</v>
      </c>
      <c r="C29" s="43">
        <v>100</v>
      </c>
      <c r="D29" s="43">
        <v>100</v>
      </c>
      <c r="E29" s="43">
        <v>100</v>
      </c>
      <c r="F29" s="43">
        <v>100</v>
      </c>
      <c r="G29" s="43">
        <v>100</v>
      </c>
      <c r="H29" s="43">
        <v>100</v>
      </c>
      <c r="I29" s="43">
        <v>100</v>
      </c>
      <c r="J29" s="43">
        <v>100</v>
      </c>
      <c r="K29" s="43">
        <v>100</v>
      </c>
      <c r="L29" s="43">
        <v>100</v>
      </c>
      <c r="M29" s="43">
        <v>100</v>
      </c>
      <c r="N29" s="43">
        <v>100</v>
      </c>
      <c r="O29" s="47">
        <f t="shared" ref="O29:O32" si="0">SUM(C29:N29)</f>
        <v>1200</v>
      </c>
    </row>
    <row r="30" spans="1:17" x14ac:dyDescent="0.2">
      <c r="A30" s="80">
        <v>34501</v>
      </c>
      <c r="B30" s="81" t="s">
        <v>88</v>
      </c>
      <c r="C30" s="43"/>
      <c r="D30" s="43"/>
      <c r="E30" s="43"/>
      <c r="F30" s="43"/>
      <c r="G30" s="43"/>
      <c r="H30" s="43">
        <v>15000</v>
      </c>
      <c r="I30" s="43"/>
      <c r="J30" s="43"/>
      <c r="K30" s="43"/>
      <c r="L30" s="43"/>
      <c r="M30" s="43"/>
      <c r="N30" s="43"/>
      <c r="O30" s="47">
        <f>SUM(C30:N30)</f>
        <v>15000</v>
      </c>
    </row>
    <row r="31" spans="1:17" x14ac:dyDescent="0.2">
      <c r="A31" s="180">
        <v>38000</v>
      </c>
      <c r="B31" s="181" t="s">
        <v>111</v>
      </c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4">
        <f>SUM(O32:O32)</f>
        <v>42000</v>
      </c>
    </row>
    <row r="32" spans="1:17" x14ac:dyDescent="0.2">
      <c r="A32" s="80">
        <v>38201</v>
      </c>
      <c r="B32" s="81" t="s">
        <v>98</v>
      </c>
      <c r="C32" s="43">
        <v>6000</v>
      </c>
      <c r="D32" s="43">
        <v>0</v>
      </c>
      <c r="E32" s="43">
        <v>6000</v>
      </c>
      <c r="F32" s="43">
        <v>0</v>
      </c>
      <c r="G32" s="43">
        <v>6000</v>
      </c>
      <c r="H32" s="43">
        <v>0</v>
      </c>
      <c r="I32" s="43">
        <v>6000</v>
      </c>
      <c r="J32" s="43">
        <v>0</v>
      </c>
      <c r="K32" s="43">
        <v>6000</v>
      </c>
      <c r="L32" s="43">
        <v>0</v>
      </c>
      <c r="M32" s="43">
        <v>6000</v>
      </c>
      <c r="N32" s="43">
        <v>6000</v>
      </c>
      <c r="O32" s="47">
        <f t="shared" si="0"/>
        <v>42000</v>
      </c>
    </row>
    <row r="33" spans="1:16323" s="1" customFormat="1" ht="15" x14ac:dyDescent="0.25">
      <c r="A33" s="151">
        <v>39500</v>
      </c>
      <c r="B33" s="152" t="s">
        <v>99</v>
      </c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4">
        <f>O34</f>
        <v>37500</v>
      </c>
      <c r="Q33" s="53"/>
      <c r="R33" s="2"/>
      <c r="S33" s="16"/>
      <c r="U33" s="2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</row>
    <row r="34" spans="1:16323" s="1" customFormat="1" ht="26.25" x14ac:dyDescent="0.25">
      <c r="A34" s="45">
        <v>39801</v>
      </c>
      <c r="B34" s="46" t="s">
        <v>100</v>
      </c>
      <c r="C34" s="43">
        <v>3500</v>
      </c>
      <c r="D34" s="43">
        <v>3000</v>
      </c>
      <c r="E34" s="43">
        <v>3000</v>
      </c>
      <c r="F34" s="43">
        <v>3000</v>
      </c>
      <c r="G34" s="43">
        <v>3000</v>
      </c>
      <c r="H34" s="43">
        <v>3000</v>
      </c>
      <c r="I34" s="43">
        <v>3000</v>
      </c>
      <c r="J34" s="43">
        <v>3000</v>
      </c>
      <c r="K34" s="43">
        <v>3000</v>
      </c>
      <c r="L34" s="43">
        <v>3000</v>
      </c>
      <c r="M34" s="43">
        <v>3000</v>
      </c>
      <c r="N34" s="43">
        <v>4000</v>
      </c>
      <c r="O34" s="44">
        <f>SUM(C34:N34)</f>
        <v>37500</v>
      </c>
      <c r="Q34" s="53"/>
      <c r="R34" s="2"/>
      <c r="S34" s="16"/>
      <c r="U34" s="2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</row>
    <row r="35" spans="1:16323" s="1" customFormat="1" ht="15" x14ac:dyDescent="0.25">
      <c r="A35" s="166">
        <v>4000</v>
      </c>
      <c r="B35" s="167" t="s">
        <v>112</v>
      </c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29">
        <f>O36</f>
        <v>31400</v>
      </c>
      <c r="Q35" s="53"/>
      <c r="R35" s="2"/>
      <c r="S35" s="16"/>
      <c r="U35" s="2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</row>
    <row r="36" spans="1:16323" s="1" customFormat="1" ht="15" x14ac:dyDescent="0.25">
      <c r="A36" s="182">
        <v>4400</v>
      </c>
      <c r="B36" s="183" t="s">
        <v>113</v>
      </c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84">
        <f>O37</f>
        <v>31400</v>
      </c>
      <c r="Q36" s="53"/>
      <c r="R36" s="2"/>
      <c r="S36" s="16"/>
      <c r="U36" s="2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</row>
    <row r="37" spans="1:16323" s="1" customFormat="1" ht="15" x14ac:dyDescent="0.25">
      <c r="A37" s="80">
        <v>44201</v>
      </c>
      <c r="B37" s="81" t="s">
        <v>114</v>
      </c>
      <c r="C37" s="43"/>
      <c r="D37" s="43"/>
      <c r="E37" s="43"/>
      <c r="F37" s="43"/>
      <c r="G37" s="43"/>
      <c r="H37" s="43"/>
      <c r="I37" s="43">
        <v>15700</v>
      </c>
      <c r="J37" s="43"/>
      <c r="K37" s="43"/>
      <c r="L37" s="43"/>
      <c r="M37" s="43"/>
      <c r="N37" s="43">
        <v>15700</v>
      </c>
      <c r="O37" s="44">
        <f>SUM(I37:N37)</f>
        <v>31400</v>
      </c>
      <c r="Q37" s="53"/>
      <c r="R37" s="2"/>
      <c r="S37" s="16"/>
      <c r="U37" s="2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</row>
    <row r="38" spans="1:16323" x14ac:dyDescent="0.2">
      <c r="A38" s="158">
        <v>9000</v>
      </c>
      <c r="B38" s="169" t="s">
        <v>115</v>
      </c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1">
        <f>O39</f>
        <v>120000</v>
      </c>
    </row>
    <row r="39" spans="1:16323" x14ac:dyDescent="0.2">
      <c r="A39" s="185">
        <v>99100</v>
      </c>
      <c r="B39" s="186" t="s">
        <v>116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87">
        <f>O40</f>
        <v>120000</v>
      </c>
    </row>
    <row r="40" spans="1:16323" ht="13.5" thickBot="1" x14ac:dyDescent="0.25">
      <c r="A40" s="82">
        <v>99101</v>
      </c>
      <c r="B40" s="83" t="s">
        <v>116</v>
      </c>
      <c r="C40" s="84">
        <v>10000</v>
      </c>
      <c r="D40" s="84">
        <v>10000</v>
      </c>
      <c r="E40" s="84">
        <v>10000</v>
      </c>
      <c r="F40" s="84">
        <v>10000</v>
      </c>
      <c r="G40" s="84">
        <v>10000</v>
      </c>
      <c r="H40" s="84">
        <v>10000</v>
      </c>
      <c r="I40" s="84">
        <v>10000</v>
      </c>
      <c r="J40" s="84">
        <v>10000</v>
      </c>
      <c r="K40" s="84">
        <v>10000</v>
      </c>
      <c r="L40" s="84">
        <v>10000</v>
      </c>
      <c r="M40" s="84">
        <v>10000</v>
      </c>
      <c r="N40" s="84">
        <v>10000</v>
      </c>
      <c r="O40" s="85">
        <f>SUM(C40:N40)</f>
        <v>120000</v>
      </c>
    </row>
    <row r="41" spans="1:16323" x14ac:dyDescent="0.2">
      <c r="A41" s="86"/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</row>
    <row r="42" spans="1:16323" x14ac:dyDescent="0.2">
      <c r="C42" s="88">
        <f>SUM(C19:C40)</f>
        <v>162600</v>
      </c>
      <c r="D42" s="88">
        <f t="shared" ref="D42:M42" si="1">SUM(D19:D40)</f>
        <v>106100</v>
      </c>
      <c r="E42" s="88">
        <f t="shared" si="1"/>
        <v>112100</v>
      </c>
      <c r="F42" s="88">
        <f t="shared" si="1"/>
        <v>106100</v>
      </c>
      <c r="G42" s="88">
        <f t="shared" si="1"/>
        <v>112100</v>
      </c>
      <c r="H42" s="88">
        <f t="shared" si="1"/>
        <v>121100</v>
      </c>
      <c r="I42" s="88">
        <f t="shared" si="1"/>
        <v>142800</v>
      </c>
      <c r="J42" s="88">
        <f t="shared" si="1"/>
        <v>106100</v>
      </c>
      <c r="K42" s="88">
        <f t="shared" si="1"/>
        <v>112100</v>
      </c>
      <c r="L42" s="88">
        <f t="shared" si="1"/>
        <v>106100</v>
      </c>
      <c r="M42" s="88">
        <f t="shared" si="1"/>
        <v>112100</v>
      </c>
      <c r="N42" s="88">
        <f>SUM(N19:N40)</f>
        <v>200700</v>
      </c>
      <c r="O42" s="89">
        <f>O17+O27+O38+O35</f>
        <v>1500000</v>
      </c>
    </row>
    <row r="44" spans="1:16323" x14ac:dyDescent="0.2"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1:16323" x14ac:dyDescent="0.2"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</row>
    <row r="46" spans="1:16323" x14ac:dyDescent="0.2"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</row>
    <row r="47" spans="1:16323" x14ac:dyDescent="0.2">
      <c r="D47" s="90"/>
    </row>
    <row r="48" spans="1:16323" x14ac:dyDescent="0.2">
      <c r="D48" s="90"/>
    </row>
    <row r="49" spans="4:4" x14ac:dyDescent="0.2">
      <c r="D49" s="90"/>
    </row>
    <row r="50" spans="4:4" x14ac:dyDescent="0.2">
      <c r="D50" s="90"/>
    </row>
  </sheetData>
  <mergeCells count="29">
    <mergeCell ref="A13:O13"/>
    <mergeCell ref="A14:O14"/>
    <mergeCell ref="A12:O12"/>
    <mergeCell ref="A1:O1"/>
    <mergeCell ref="A2:O2"/>
    <mergeCell ref="A3:O3"/>
    <mergeCell ref="A4:O4"/>
    <mergeCell ref="A5:O5"/>
    <mergeCell ref="A6:O6"/>
    <mergeCell ref="A7:O7"/>
    <mergeCell ref="A8:O8"/>
    <mergeCell ref="A9:O9"/>
    <mergeCell ref="A10:O10"/>
    <mergeCell ref="A11:O11"/>
    <mergeCell ref="A15:A16"/>
    <mergeCell ref="B15:B16"/>
    <mergeCell ref="C15:C16"/>
    <mergeCell ref="D15:D16"/>
    <mergeCell ref="E15:E16"/>
    <mergeCell ref="F15:F16"/>
    <mergeCell ref="G15:G16"/>
    <mergeCell ref="H15:H16"/>
    <mergeCell ref="O15:O16"/>
    <mergeCell ref="I15:I16"/>
    <mergeCell ref="J15:J16"/>
    <mergeCell ref="K15:K16"/>
    <mergeCell ref="L15:L16"/>
    <mergeCell ref="M15:M16"/>
    <mergeCell ref="N15:N16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U93"/>
  <sheetViews>
    <sheetView zoomScale="80" zoomScaleNormal="80" workbookViewId="0">
      <selection activeCell="A7" sqref="A7:N7"/>
    </sheetView>
  </sheetViews>
  <sheetFormatPr baseColWidth="10" defaultRowHeight="15" x14ac:dyDescent="0.25"/>
  <cols>
    <col min="1" max="1" width="37.5703125" customWidth="1"/>
    <col min="2" max="2" width="17.85546875" customWidth="1"/>
    <col min="3" max="12" width="15.85546875" customWidth="1"/>
    <col min="13" max="14" width="15.140625" customWidth="1"/>
  </cols>
  <sheetData>
    <row r="1" spans="1:16323" x14ac:dyDescent="0.25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91"/>
      <c r="P1" s="1"/>
      <c r="Q1" s="1"/>
      <c r="R1" s="1"/>
      <c r="S1" s="1"/>
      <c r="T1" s="1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</row>
    <row r="2" spans="1:16323" x14ac:dyDescent="0.25">
      <c r="A2" s="219" t="s">
        <v>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92"/>
      <c r="P2" s="1"/>
      <c r="Q2" s="1"/>
      <c r="R2" s="1"/>
      <c r="S2" s="1"/>
      <c r="T2" s="1"/>
      <c r="U2" s="2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1:16323" x14ac:dyDescent="0.25">
      <c r="A3" s="197" t="s">
        <v>2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92"/>
      <c r="P3" s="1"/>
      <c r="Q3" s="1"/>
      <c r="R3" s="1"/>
      <c r="S3" s="1"/>
      <c r="T3" s="1"/>
      <c r="U3" s="2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1:16323" x14ac:dyDescent="0.25">
      <c r="A4" s="221" t="s">
        <v>3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93"/>
      <c r="P4" s="1"/>
      <c r="Q4" s="1"/>
      <c r="R4" s="1"/>
      <c r="S4" s="1"/>
      <c r="T4" s="1"/>
      <c r="U4" s="2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1:16323" ht="15" customHeight="1" x14ac:dyDescent="0.25">
      <c r="A5" s="223" t="s">
        <v>4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94"/>
      <c r="P5" s="1"/>
      <c r="Q5" s="1"/>
      <c r="R5" s="1"/>
      <c r="S5" s="1"/>
      <c r="T5" s="1"/>
      <c r="U5" s="2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16323" x14ac:dyDescent="0.25">
      <c r="A6" s="215" t="s">
        <v>5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91"/>
      <c r="P6" s="1"/>
      <c r="Q6" s="1"/>
      <c r="R6" s="1"/>
      <c r="S6" s="1"/>
      <c r="T6" s="1"/>
      <c r="U6" s="2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</row>
    <row r="7" spans="1:16323" x14ac:dyDescent="0.25">
      <c r="A7" s="197" t="s">
        <v>200</v>
      </c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9"/>
      <c r="O7" s="225"/>
      <c r="P7" s="1"/>
      <c r="Q7" s="1"/>
      <c r="R7" s="1"/>
      <c r="S7" s="1"/>
      <c r="T7" s="1"/>
      <c r="U7" s="2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</row>
    <row r="8" spans="1:16323" x14ac:dyDescent="0.25">
      <c r="A8" s="197" t="s">
        <v>6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92"/>
      <c r="P8" s="1"/>
      <c r="Q8" s="1"/>
      <c r="R8" s="1"/>
      <c r="S8" s="1"/>
      <c r="T8" s="1"/>
      <c r="U8" s="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</row>
    <row r="9" spans="1:16323" x14ac:dyDescent="0.25">
      <c r="A9" s="215" t="s">
        <v>7</v>
      </c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91"/>
      <c r="P9" s="1"/>
      <c r="Q9" s="1"/>
      <c r="R9" s="1"/>
      <c r="S9" s="1"/>
      <c r="T9" s="1"/>
      <c r="U9" s="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</row>
    <row r="10" spans="1:16323" x14ac:dyDescent="0.25">
      <c r="A10" s="217" t="s">
        <v>8</v>
      </c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95"/>
      <c r="P10" s="1"/>
      <c r="Q10" s="1"/>
      <c r="R10" s="1"/>
      <c r="S10" s="1"/>
      <c r="T10" s="1"/>
      <c r="U10" s="2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</row>
    <row r="11" spans="1:16323" x14ac:dyDescent="0.25">
      <c r="A11" s="217" t="s">
        <v>9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95"/>
      <c r="P11" s="1"/>
      <c r="Q11" s="1"/>
      <c r="R11" s="1"/>
      <c r="S11" s="1"/>
      <c r="T11" s="1"/>
      <c r="U11" s="2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</row>
    <row r="12" spans="1:16323" x14ac:dyDescent="0.25">
      <c r="A12" s="197" t="s">
        <v>10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92"/>
      <c r="P12" s="1"/>
      <c r="Q12" s="1"/>
      <c r="R12" s="1"/>
      <c r="S12" s="1"/>
      <c r="T12" s="1"/>
      <c r="U12" s="2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</row>
    <row r="13" spans="1:16323" x14ac:dyDescent="0.25">
      <c r="A13" s="197" t="s">
        <v>11</v>
      </c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92"/>
      <c r="P13" s="3"/>
      <c r="Q13" s="3"/>
      <c r="R13" s="3"/>
      <c r="S13" s="3"/>
      <c r="T13" s="3"/>
      <c r="U13" s="4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</row>
    <row r="14" spans="1:16323" ht="21.75" thickBot="1" x14ac:dyDescent="0.4">
      <c r="A14" s="213" t="s">
        <v>138</v>
      </c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</row>
    <row r="15" spans="1:16323" x14ac:dyDescent="0.25">
      <c r="A15" s="96" t="s">
        <v>13</v>
      </c>
      <c r="B15" s="97" t="s">
        <v>117</v>
      </c>
      <c r="C15" s="98" t="s">
        <v>14</v>
      </c>
      <c r="D15" s="98" t="s">
        <v>15</v>
      </c>
      <c r="E15" s="98" t="s">
        <v>16</v>
      </c>
      <c r="F15" s="98" t="s">
        <v>17</v>
      </c>
      <c r="G15" s="98" t="s">
        <v>18</v>
      </c>
      <c r="H15" s="98" t="s">
        <v>19</v>
      </c>
      <c r="I15" s="98" t="s">
        <v>20</v>
      </c>
      <c r="J15" s="98" t="s">
        <v>21</v>
      </c>
      <c r="K15" s="98" t="s">
        <v>118</v>
      </c>
      <c r="L15" s="98" t="s">
        <v>23</v>
      </c>
      <c r="M15" s="98" t="s">
        <v>119</v>
      </c>
      <c r="N15" s="98" t="s">
        <v>120</v>
      </c>
    </row>
    <row r="16" spans="1:16323" hidden="1" x14ac:dyDescent="0.25">
      <c r="A16" s="99" t="s">
        <v>121</v>
      </c>
      <c r="B16" s="100">
        <f>B17+B18</f>
        <v>750</v>
      </c>
      <c r="C16" s="100">
        <f t="shared" ref="C16:N16" si="0">C17+C18</f>
        <v>62.5</v>
      </c>
      <c r="D16" s="100">
        <f t="shared" si="0"/>
        <v>62.5</v>
      </c>
      <c r="E16" s="100">
        <f t="shared" si="0"/>
        <v>62.5</v>
      </c>
      <c r="F16" s="100">
        <f t="shared" si="0"/>
        <v>62.5</v>
      </c>
      <c r="G16" s="100">
        <f t="shared" si="0"/>
        <v>62.5</v>
      </c>
      <c r="H16" s="100">
        <f t="shared" si="0"/>
        <v>62.5</v>
      </c>
      <c r="I16" s="100">
        <f t="shared" si="0"/>
        <v>62.5</v>
      </c>
      <c r="J16" s="100">
        <f t="shared" si="0"/>
        <v>62.5</v>
      </c>
      <c r="K16" s="100">
        <f t="shared" si="0"/>
        <v>62.5</v>
      </c>
      <c r="L16" s="100">
        <f t="shared" si="0"/>
        <v>62.5</v>
      </c>
      <c r="M16" s="100">
        <f t="shared" si="0"/>
        <v>62.5</v>
      </c>
      <c r="N16" s="100">
        <f t="shared" si="0"/>
        <v>62.5</v>
      </c>
    </row>
    <row r="17" spans="1:14" ht="21" hidden="1" customHeight="1" x14ac:dyDescent="0.25">
      <c r="A17" s="101" t="s">
        <v>122</v>
      </c>
      <c r="B17" s="102">
        <v>250</v>
      </c>
      <c r="C17" s="103">
        <v>20.83</v>
      </c>
      <c r="D17" s="103">
        <v>20.83</v>
      </c>
      <c r="E17" s="103">
        <v>20.83</v>
      </c>
      <c r="F17" s="103">
        <v>20.83</v>
      </c>
      <c r="G17" s="103">
        <v>20.83</v>
      </c>
      <c r="H17" s="103">
        <v>20.83</v>
      </c>
      <c r="I17" s="103">
        <v>20.83</v>
      </c>
      <c r="J17" s="103">
        <v>20.83</v>
      </c>
      <c r="K17" s="103">
        <v>20.83</v>
      </c>
      <c r="L17" s="103">
        <v>20.83</v>
      </c>
      <c r="M17" s="103">
        <v>20.83</v>
      </c>
      <c r="N17" s="103">
        <v>20.87</v>
      </c>
    </row>
    <row r="18" spans="1:14" ht="21.75" hidden="1" customHeight="1" x14ac:dyDescent="0.25">
      <c r="A18" s="101" t="s">
        <v>123</v>
      </c>
      <c r="B18" s="102">
        <v>500</v>
      </c>
      <c r="C18" s="103">
        <v>41.67</v>
      </c>
      <c r="D18" s="103">
        <v>41.67</v>
      </c>
      <c r="E18" s="103">
        <v>41.67</v>
      </c>
      <c r="F18" s="103">
        <v>41.67</v>
      </c>
      <c r="G18" s="103">
        <v>41.67</v>
      </c>
      <c r="H18" s="103">
        <v>41.67</v>
      </c>
      <c r="I18" s="103">
        <v>41.67</v>
      </c>
      <c r="J18" s="103">
        <v>41.67</v>
      </c>
      <c r="K18" s="103">
        <v>41.67</v>
      </c>
      <c r="L18" s="103">
        <v>41.67</v>
      </c>
      <c r="M18" s="103">
        <v>41.67</v>
      </c>
      <c r="N18" s="103">
        <v>41.63</v>
      </c>
    </row>
    <row r="19" spans="1:14" ht="42.75" customHeight="1" x14ac:dyDescent="0.25">
      <c r="A19" s="104" t="s">
        <v>124</v>
      </c>
      <c r="B19" s="105">
        <f>B20</f>
        <v>1500000</v>
      </c>
      <c r="C19" s="105">
        <f t="shared" ref="C19:N19" si="1">C20</f>
        <v>125000</v>
      </c>
      <c r="D19" s="105">
        <f t="shared" si="1"/>
        <v>125000</v>
      </c>
      <c r="E19" s="105">
        <f t="shared" si="1"/>
        <v>125000</v>
      </c>
      <c r="F19" s="105">
        <f t="shared" si="1"/>
        <v>125000</v>
      </c>
      <c r="G19" s="105">
        <f t="shared" si="1"/>
        <v>125000</v>
      </c>
      <c r="H19" s="105">
        <f t="shared" si="1"/>
        <v>125000</v>
      </c>
      <c r="I19" s="105">
        <f t="shared" si="1"/>
        <v>125000</v>
      </c>
      <c r="J19" s="105">
        <f t="shared" si="1"/>
        <v>125000</v>
      </c>
      <c r="K19" s="105">
        <f t="shared" si="1"/>
        <v>125000</v>
      </c>
      <c r="L19" s="105">
        <f t="shared" si="1"/>
        <v>125000</v>
      </c>
      <c r="M19" s="105">
        <f t="shared" si="1"/>
        <v>125000</v>
      </c>
      <c r="N19" s="105">
        <f t="shared" si="1"/>
        <v>125000</v>
      </c>
    </row>
    <row r="20" spans="1:14" x14ac:dyDescent="0.25">
      <c r="A20" s="106" t="s">
        <v>125</v>
      </c>
      <c r="B20" s="107">
        <f>SUM(B21:B81)</f>
        <v>1500000</v>
      </c>
      <c r="C20" s="108">
        <f>B20/12</f>
        <v>125000</v>
      </c>
      <c r="D20" s="108">
        <f>B20/12</f>
        <v>125000</v>
      </c>
      <c r="E20" s="108">
        <f>B20/12</f>
        <v>125000</v>
      </c>
      <c r="F20" s="108">
        <f>B20/12</f>
        <v>125000</v>
      </c>
      <c r="G20" s="108">
        <f>B20/12</f>
        <v>125000</v>
      </c>
      <c r="H20" s="108">
        <f>B20/12</f>
        <v>125000</v>
      </c>
      <c r="I20" s="108">
        <f>B20/12</f>
        <v>125000</v>
      </c>
      <c r="J20" s="108">
        <f>B20/12</f>
        <v>125000</v>
      </c>
      <c r="K20" s="108">
        <f>B20/12</f>
        <v>125000</v>
      </c>
      <c r="L20" s="108">
        <f>B20/12</f>
        <v>125000</v>
      </c>
      <c r="M20" s="108">
        <f>B20/12</f>
        <v>125000</v>
      </c>
      <c r="N20" s="108">
        <f>B20/12</f>
        <v>125000</v>
      </c>
    </row>
    <row r="21" spans="1:14" x14ac:dyDescent="0.25">
      <c r="A21" s="106" t="s">
        <v>139</v>
      </c>
      <c r="B21" s="107">
        <v>7080</v>
      </c>
      <c r="C21" s="108">
        <v>590</v>
      </c>
      <c r="D21" s="108">
        <v>590</v>
      </c>
      <c r="E21" s="108">
        <v>590</v>
      </c>
      <c r="F21" s="108">
        <v>590</v>
      </c>
      <c r="G21" s="108">
        <v>590</v>
      </c>
      <c r="H21" s="108">
        <v>590</v>
      </c>
      <c r="I21" s="108">
        <v>590</v>
      </c>
      <c r="J21" s="108">
        <v>590</v>
      </c>
      <c r="K21" s="108">
        <v>590</v>
      </c>
      <c r="L21" s="108">
        <v>590</v>
      </c>
      <c r="M21" s="108">
        <v>590</v>
      </c>
      <c r="N21" s="108">
        <v>590</v>
      </c>
    </row>
    <row r="22" spans="1:14" x14ac:dyDescent="0.25">
      <c r="A22" s="106" t="s">
        <v>140</v>
      </c>
      <c r="B22" s="107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</row>
    <row r="23" spans="1:14" x14ac:dyDescent="0.25">
      <c r="A23" s="106" t="s">
        <v>141</v>
      </c>
      <c r="B23" s="107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</row>
    <row r="24" spans="1:14" x14ac:dyDescent="0.25">
      <c r="A24" s="106" t="s">
        <v>142</v>
      </c>
      <c r="B24" s="107">
        <v>19800</v>
      </c>
      <c r="C24" s="108">
        <v>1650</v>
      </c>
      <c r="D24" s="108">
        <v>1650</v>
      </c>
      <c r="E24" s="108">
        <v>1650</v>
      </c>
      <c r="F24" s="108">
        <v>1650</v>
      </c>
      <c r="G24" s="108">
        <v>1650</v>
      </c>
      <c r="H24" s="108">
        <v>1650</v>
      </c>
      <c r="I24" s="108">
        <v>1650</v>
      </c>
      <c r="J24" s="108">
        <v>1650</v>
      </c>
      <c r="K24" s="108">
        <v>1650</v>
      </c>
      <c r="L24" s="108">
        <v>1650</v>
      </c>
      <c r="M24" s="108">
        <v>1650</v>
      </c>
      <c r="N24" s="108">
        <v>1650</v>
      </c>
    </row>
    <row r="25" spans="1:14" x14ac:dyDescent="0.25">
      <c r="A25" s="106" t="s">
        <v>143</v>
      </c>
      <c r="B25" s="107">
        <v>16200</v>
      </c>
      <c r="C25" s="108">
        <v>1350</v>
      </c>
      <c r="D25" s="108">
        <v>1350</v>
      </c>
      <c r="E25" s="108">
        <v>1350</v>
      </c>
      <c r="F25" s="108">
        <v>1350</v>
      </c>
      <c r="G25" s="108">
        <v>1350</v>
      </c>
      <c r="H25" s="108">
        <v>1350</v>
      </c>
      <c r="I25" s="108">
        <v>1350</v>
      </c>
      <c r="J25" s="108">
        <v>1350</v>
      </c>
      <c r="K25" s="108">
        <v>1350</v>
      </c>
      <c r="L25" s="108">
        <v>1350</v>
      </c>
      <c r="M25" s="108">
        <v>1350</v>
      </c>
      <c r="N25" s="108">
        <v>1350</v>
      </c>
    </row>
    <row r="26" spans="1:14" x14ac:dyDescent="0.25">
      <c r="A26" s="106" t="s">
        <v>144</v>
      </c>
      <c r="B26" s="107">
        <v>50160</v>
      </c>
      <c r="C26" s="108">
        <v>4180</v>
      </c>
      <c r="D26" s="108">
        <v>4180</v>
      </c>
      <c r="E26" s="108">
        <v>4180</v>
      </c>
      <c r="F26" s="108">
        <v>4180</v>
      </c>
      <c r="G26" s="108">
        <v>4180</v>
      </c>
      <c r="H26" s="108">
        <v>4180</v>
      </c>
      <c r="I26" s="108">
        <v>4180</v>
      </c>
      <c r="J26" s="108">
        <v>4180</v>
      </c>
      <c r="K26" s="108">
        <v>4180</v>
      </c>
      <c r="L26" s="108">
        <v>4180</v>
      </c>
      <c r="M26" s="108">
        <v>4180</v>
      </c>
      <c r="N26" s="108">
        <v>4180</v>
      </c>
    </row>
    <row r="27" spans="1:14" x14ac:dyDescent="0.25">
      <c r="A27" s="106" t="s">
        <v>145</v>
      </c>
      <c r="B27" s="107">
        <v>61800</v>
      </c>
      <c r="C27" s="108">
        <v>5150</v>
      </c>
      <c r="D27" s="108">
        <v>5150</v>
      </c>
      <c r="E27" s="108">
        <v>5150</v>
      </c>
      <c r="F27" s="108">
        <v>5150</v>
      </c>
      <c r="G27" s="108">
        <v>5150</v>
      </c>
      <c r="H27" s="108">
        <v>5150</v>
      </c>
      <c r="I27" s="108">
        <v>5150</v>
      </c>
      <c r="J27" s="108">
        <v>5150</v>
      </c>
      <c r="K27" s="108">
        <v>5150</v>
      </c>
      <c r="L27" s="108">
        <v>5150</v>
      </c>
      <c r="M27" s="108">
        <v>5150</v>
      </c>
      <c r="N27" s="108">
        <v>5150</v>
      </c>
    </row>
    <row r="28" spans="1:14" x14ac:dyDescent="0.25">
      <c r="A28" s="106" t="s">
        <v>146</v>
      </c>
      <c r="B28" s="107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</row>
    <row r="29" spans="1:14" x14ac:dyDescent="0.25">
      <c r="A29" s="106" t="s">
        <v>147</v>
      </c>
      <c r="B29" s="107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</row>
    <row r="30" spans="1:14" x14ac:dyDescent="0.25">
      <c r="A30" s="106" t="s">
        <v>148</v>
      </c>
      <c r="B30" s="107">
        <v>240000</v>
      </c>
      <c r="C30" s="108">
        <v>20000</v>
      </c>
      <c r="D30" s="108">
        <v>20000</v>
      </c>
      <c r="E30" s="108">
        <v>20000</v>
      </c>
      <c r="F30" s="108">
        <v>20000</v>
      </c>
      <c r="G30" s="108">
        <v>20000</v>
      </c>
      <c r="H30" s="108">
        <v>20000</v>
      </c>
      <c r="I30" s="108">
        <v>20000</v>
      </c>
      <c r="J30" s="108">
        <v>20000</v>
      </c>
      <c r="K30" s="108">
        <v>20000</v>
      </c>
      <c r="L30" s="108">
        <v>20000</v>
      </c>
      <c r="M30" s="108">
        <v>20000</v>
      </c>
      <c r="N30" s="108">
        <v>20000</v>
      </c>
    </row>
    <row r="31" spans="1:14" x14ac:dyDescent="0.25">
      <c r="A31" s="106" t="s">
        <v>149</v>
      </c>
      <c r="B31" s="107">
        <v>180000</v>
      </c>
      <c r="C31" s="108">
        <v>15000</v>
      </c>
      <c r="D31" s="108">
        <v>15000</v>
      </c>
      <c r="E31" s="108">
        <v>15000</v>
      </c>
      <c r="F31" s="108">
        <v>15000</v>
      </c>
      <c r="G31" s="108">
        <v>15000</v>
      </c>
      <c r="H31" s="108">
        <v>15000</v>
      </c>
      <c r="I31" s="108">
        <v>15000</v>
      </c>
      <c r="J31" s="108">
        <v>15000</v>
      </c>
      <c r="K31" s="108">
        <v>15000</v>
      </c>
      <c r="L31" s="108">
        <v>15000</v>
      </c>
      <c r="M31" s="108">
        <v>15000</v>
      </c>
      <c r="N31" s="108">
        <v>15000</v>
      </c>
    </row>
    <row r="32" spans="1:14" x14ac:dyDescent="0.25">
      <c r="A32" s="106" t="s">
        <v>150</v>
      </c>
      <c r="B32" s="107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</row>
    <row r="33" spans="1:14" x14ac:dyDescent="0.25">
      <c r="A33" s="106" t="s">
        <v>151</v>
      </c>
      <c r="B33" s="107">
        <v>19200</v>
      </c>
      <c r="C33" s="108">
        <v>1600</v>
      </c>
      <c r="D33" s="108">
        <v>1600</v>
      </c>
      <c r="E33" s="108">
        <v>1600</v>
      </c>
      <c r="F33" s="108">
        <v>1600</v>
      </c>
      <c r="G33" s="108">
        <v>1600</v>
      </c>
      <c r="H33" s="108">
        <v>1600</v>
      </c>
      <c r="I33" s="108">
        <v>1600</v>
      </c>
      <c r="J33" s="108">
        <v>1600</v>
      </c>
      <c r="K33" s="108">
        <v>1600</v>
      </c>
      <c r="L33" s="108">
        <v>1600</v>
      </c>
      <c r="M33" s="108">
        <v>1600</v>
      </c>
      <c r="N33" s="108">
        <v>1600</v>
      </c>
    </row>
    <row r="34" spans="1:14" x14ac:dyDescent="0.25">
      <c r="A34" s="106" t="s">
        <v>152</v>
      </c>
      <c r="B34" s="107">
        <v>0</v>
      </c>
      <c r="C34" s="108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</row>
    <row r="35" spans="1:14" x14ac:dyDescent="0.25">
      <c r="A35" s="106" t="s">
        <v>153</v>
      </c>
      <c r="B35" s="107">
        <v>12000</v>
      </c>
      <c r="C35" s="108">
        <v>1000</v>
      </c>
      <c r="D35" s="108">
        <v>1000</v>
      </c>
      <c r="E35" s="108">
        <v>1000</v>
      </c>
      <c r="F35" s="108">
        <v>1000</v>
      </c>
      <c r="G35" s="108">
        <v>1000</v>
      </c>
      <c r="H35" s="108">
        <v>1000</v>
      </c>
      <c r="I35" s="108">
        <v>1000</v>
      </c>
      <c r="J35" s="108">
        <v>1000</v>
      </c>
      <c r="K35" s="108">
        <v>1000</v>
      </c>
      <c r="L35" s="108">
        <v>1000</v>
      </c>
      <c r="M35" s="108">
        <v>1000</v>
      </c>
      <c r="N35" s="108">
        <v>1000</v>
      </c>
    </row>
    <row r="36" spans="1:14" x14ac:dyDescent="0.25">
      <c r="A36" s="106" t="s">
        <v>154</v>
      </c>
      <c r="B36" s="107">
        <v>0</v>
      </c>
      <c r="C36" s="108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</row>
    <row r="37" spans="1:14" x14ac:dyDescent="0.25">
      <c r="A37" s="106" t="s">
        <v>155</v>
      </c>
      <c r="B37" s="107">
        <v>0</v>
      </c>
      <c r="C37" s="108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108">
        <v>0</v>
      </c>
      <c r="K37" s="108">
        <v>0</v>
      </c>
      <c r="L37" s="108">
        <v>0</v>
      </c>
      <c r="M37" s="108">
        <v>0</v>
      </c>
      <c r="N37" s="108">
        <v>0</v>
      </c>
    </row>
    <row r="38" spans="1:14" x14ac:dyDescent="0.25">
      <c r="A38" s="106" t="s">
        <v>156</v>
      </c>
      <c r="B38" s="107">
        <v>180</v>
      </c>
      <c r="C38" s="108">
        <v>15</v>
      </c>
      <c r="D38" s="108">
        <v>15</v>
      </c>
      <c r="E38" s="108">
        <v>15</v>
      </c>
      <c r="F38" s="108">
        <v>15</v>
      </c>
      <c r="G38" s="108">
        <v>15</v>
      </c>
      <c r="H38" s="108">
        <v>15</v>
      </c>
      <c r="I38" s="108">
        <v>15</v>
      </c>
      <c r="J38" s="108">
        <v>15</v>
      </c>
      <c r="K38" s="108">
        <v>15</v>
      </c>
      <c r="L38" s="108">
        <v>15</v>
      </c>
      <c r="M38" s="108">
        <v>15</v>
      </c>
      <c r="N38" s="108">
        <v>15</v>
      </c>
    </row>
    <row r="39" spans="1:14" x14ac:dyDescent="0.25">
      <c r="A39" s="106" t="s">
        <v>157</v>
      </c>
      <c r="B39" s="107">
        <v>6000</v>
      </c>
      <c r="C39" s="108">
        <v>500</v>
      </c>
      <c r="D39" s="108">
        <v>500</v>
      </c>
      <c r="E39" s="108">
        <v>500</v>
      </c>
      <c r="F39" s="108">
        <v>500</v>
      </c>
      <c r="G39" s="108">
        <v>500</v>
      </c>
      <c r="H39" s="108">
        <v>500</v>
      </c>
      <c r="I39" s="108">
        <v>500</v>
      </c>
      <c r="J39" s="108">
        <v>500</v>
      </c>
      <c r="K39" s="108">
        <v>500</v>
      </c>
      <c r="L39" s="108">
        <v>500</v>
      </c>
      <c r="M39" s="108">
        <v>500</v>
      </c>
      <c r="N39" s="108">
        <v>500</v>
      </c>
    </row>
    <row r="40" spans="1:14" x14ac:dyDescent="0.25">
      <c r="A40" s="106" t="s">
        <v>158</v>
      </c>
      <c r="B40" s="107">
        <v>300</v>
      </c>
      <c r="C40" s="108">
        <v>25</v>
      </c>
      <c r="D40" s="108">
        <v>25</v>
      </c>
      <c r="E40" s="108">
        <v>25</v>
      </c>
      <c r="F40" s="108">
        <v>25</v>
      </c>
      <c r="G40" s="108">
        <v>25</v>
      </c>
      <c r="H40" s="108">
        <v>25</v>
      </c>
      <c r="I40" s="108">
        <v>25</v>
      </c>
      <c r="J40" s="108">
        <v>25</v>
      </c>
      <c r="K40" s="108">
        <v>25</v>
      </c>
      <c r="L40" s="108">
        <v>25</v>
      </c>
      <c r="M40" s="108">
        <v>25</v>
      </c>
      <c r="N40" s="108">
        <v>25</v>
      </c>
    </row>
    <row r="41" spans="1:14" x14ac:dyDescent="0.25">
      <c r="A41" s="106" t="s">
        <v>159</v>
      </c>
      <c r="B41" s="107">
        <v>0</v>
      </c>
      <c r="C41" s="108">
        <v>0</v>
      </c>
      <c r="D41" s="108">
        <v>0</v>
      </c>
      <c r="E41" s="108">
        <v>0</v>
      </c>
      <c r="F41" s="108">
        <v>0</v>
      </c>
      <c r="G41" s="108">
        <v>0</v>
      </c>
      <c r="H41" s="108">
        <v>0</v>
      </c>
      <c r="I41" s="108">
        <v>0</v>
      </c>
      <c r="J41" s="108">
        <v>0</v>
      </c>
      <c r="K41" s="108">
        <v>0</v>
      </c>
      <c r="L41" s="108">
        <v>0</v>
      </c>
      <c r="M41" s="108">
        <v>0</v>
      </c>
      <c r="N41" s="108">
        <v>0</v>
      </c>
    </row>
    <row r="42" spans="1:14" x14ac:dyDescent="0.25">
      <c r="A42" s="106" t="s">
        <v>160</v>
      </c>
      <c r="B42" s="107">
        <v>0</v>
      </c>
      <c r="C42" s="108">
        <v>0</v>
      </c>
      <c r="D42" s="108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  <c r="J42" s="108">
        <v>0</v>
      </c>
      <c r="K42" s="108">
        <v>0</v>
      </c>
      <c r="L42" s="108">
        <v>0</v>
      </c>
      <c r="M42" s="108">
        <v>0</v>
      </c>
      <c r="N42" s="108">
        <v>0</v>
      </c>
    </row>
    <row r="43" spans="1:14" x14ac:dyDescent="0.25">
      <c r="A43" s="106" t="s">
        <v>161</v>
      </c>
      <c r="B43" s="107">
        <v>6000</v>
      </c>
      <c r="C43" s="108">
        <v>500</v>
      </c>
      <c r="D43" s="108">
        <v>500</v>
      </c>
      <c r="E43" s="108">
        <v>500</v>
      </c>
      <c r="F43" s="108">
        <v>500</v>
      </c>
      <c r="G43" s="108">
        <v>500</v>
      </c>
      <c r="H43" s="108">
        <v>500</v>
      </c>
      <c r="I43" s="108">
        <v>500</v>
      </c>
      <c r="J43" s="108">
        <v>500</v>
      </c>
      <c r="K43" s="108">
        <v>500</v>
      </c>
      <c r="L43" s="108">
        <v>500</v>
      </c>
      <c r="M43" s="108">
        <v>500</v>
      </c>
      <c r="N43" s="108">
        <v>500</v>
      </c>
    </row>
    <row r="44" spans="1:14" x14ac:dyDescent="0.25">
      <c r="A44" s="106" t="s">
        <v>162</v>
      </c>
      <c r="B44" s="107">
        <v>6000</v>
      </c>
      <c r="C44" s="108">
        <v>500</v>
      </c>
      <c r="D44" s="108">
        <v>500</v>
      </c>
      <c r="E44" s="108">
        <v>500</v>
      </c>
      <c r="F44" s="108">
        <v>500</v>
      </c>
      <c r="G44" s="108">
        <v>500</v>
      </c>
      <c r="H44" s="108">
        <v>500</v>
      </c>
      <c r="I44" s="108">
        <v>500</v>
      </c>
      <c r="J44" s="108">
        <v>500</v>
      </c>
      <c r="K44" s="108">
        <v>500</v>
      </c>
      <c r="L44" s="108">
        <v>500</v>
      </c>
      <c r="M44" s="108">
        <v>500</v>
      </c>
      <c r="N44" s="108">
        <v>500</v>
      </c>
    </row>
    <row r="45" spans="1:14" x14ac:dyDescent="0.25">
      <c r="A45" s="106" t="s">
        <v>163</v>
      </c>
      <c r="B45" s="107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</row>
    <row r="46" spans="1:14" x14ac:dyDescent="0.25">
      <c r="A46" s="106" t="s">
        <v>164</v>
      </c>
      <c r="B46" s="107">
        <v>600</v>
      </c>
      <c r="C46" s="108">
        <v>50</v>
      </c>
      <c r="D46" s="108">
        <v>50</v>
      </c>
      <c r="E46" s="108">
        <v>50</v>
      </c>
      <c r="F46" s="108">
        <v>50</v>
      </c>
      <c r="G46" s="108">
        <v>50</v>
      </c>
      <c r="H46" s="108">
        <v>50</v>
      </c>
      <c r="I46" s="108">
        <v>50</v>
      </c>
      <c r="J46" s="108">
        <v>50</v>
      </c>
      <c r="K46" s="108">
        <v>50</v>
      </c>
      <c r="L46" s="108">
        <v>50</v>
      </c>
      <c r="M46" s="108">
        <v>50</v>
      </c>
      <c r="N46" s="108">
        <v>50</v>
      </c>
    </row>
    <row r="47" spans="1:14" x14ac:dyDescent="0.25">
      <c r="A47" s="106" t="s">
        <v>165</v>
      </c>
      <c r="B47" s="107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</row>
    <row r="48" spans="1:14" x14ac:dyDescent="0.25">
      <c r="A48" s="106" t="s">
        <v>166</v>
      </c>
      <c r="B48" s="107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</row>
    <row r="49" spans="1:14" x14ac:dyDescent="0.25">
      <c r="A49" s="106" t="s">
        <v>167</v>
      </c>
      <c r="B49" s="107">
        <v>22200</v>
      </c>
      <c r="C49" s="108">
        <v>1850</v>
      </c>
      <c r="D49" s="108">
        <v>1850</v>
      </c>
      <c r="E49" s="108">
        <v>1850</v>
      </c>
      <c r="F49" s="108">
        <v>1850</v>
      </c>
      <c r="G49" s="108">
        <v>1850</v>
      </c>
      <c r="H49" s="108">
        <v>1850</v>
      </c>
      <c r="I49" s="108">
        <v>1850</v>
      </c>
      <c r="J49" s="108">
        <v>1850</v>
      </c>
      <c r="K49" s="108">
        <v>1850</v>
      </c>
      <c r="L49" s="108">
        <v>1850</v>
      </c>
      <c r="M49" s="108">
        <v>1850</v>
      </c>
      <c r="N49" s="108">
        <v>1850</v>
      </c>
    </row>
    <row r="50" spans="1:14" x14ac:dyDescent="0.25">
      <c r="A50" s="106" t="s">
        <v>168</v>
      </c>
      <c r="B50" s="107">
        <v>5400</v>
      </c>
      <c r="C50" s="108">
        <v>450</v>
      </c>
      <c r="D50" s="108">
        <v>450</v>
      </c>
      <c r="E50" s="108">
        <v>450</v>
      </c>
      <c r="F50" s="108">
        <v>450</v>
      </c>
      <c r="G50" s="108">
        <v>450</v>
      </c>
      <c r="H50" s="108">
        <v>450</v>
      </c>
      <c r="I50" s="108">
        <v>450</v>
      </c>
      <c r="J50" s="108">
        <v>450</v>
      </c>
      <c r="K50" s="108">
        <v>450</v>
      </c>
      <c r="L50" s="108">
        <v>450</v>
      </c>
      <c r="M50" s="108">
        <v>450</v>
      </c>
      <c r="N50" s="108">
        <v>450</v>
      </c>
    </row>
    <row r="51" spans="1:14" x14ac:dyDescent="0.25">
      <c r="A51" s="106" t="s">
        <v>169</v>
      </c>
      <c r="B51" s="107">
        <v>120</v>
      </c>
      <c r="C51" s="108">
        <v>10</v>
      </c>
      <c r="D51" s="108">
        <v>10</v>
      </c>
      <c r="E51" s="108">
        <v>10</v>
      </c>
      <c r="F51" s="108">
        <v>10</v>
      </c>
      <c r="G51" s="108">
        <v>10</v>
      </c>
      <c r="H51" s="108">
        <v>10</v>
      </c>
      <c r="I51" s="108">
        <v>10</v>
      </c>
      <c r="J51" s="108">
        <v>10</v>
      </c>
      <c r="K51" s="108">
        <v>10</v>
      </c>
      <c r="L51" s="108">
        <v>10</v>
      </c>
      <c r="M51" s="108">
        <v>10</v>
      </c>
      <c r="N51" s="108">
        <v>10</v>
      </c>
    </row>
    <row r="52" spans="1:14" x14ac:dyDescent="0.25">
      <c r="A52" s="106" t="s">
        <v>170</v>
      </c>
      <c r="B52" s="107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</row>
    <row r="53" spans="1:14" x14ac:dyDescent="0.25">
      <c r="A53" s="106" t="s">
        <v>171</v>
      </c>
      <c r="B53" s="107">
        <v>12000</v>
      </c>
      <c r="C53" s="108">
        <v>1000</v>
      </c>
      <c r="D53" s="108">
        <v>1000</v>
      </c>
      <c r="E53" s="108">
        <v>1000</v>
      </c>
      <c r="F53" s="108">
        <v>1000</v>
      </c>
      <c r="G53" s="108">
        <v>1000</v>
      </c>
      <c r="H53" s="108">
        <v>1000</v>
      </c>
      <c r="I53" s="108">
        <v>1000</v>
      </c>
      <c r="J53" s="108">
        <v>1000</v>
      </c>
      <c r="K53" s="108">
        <v>1000</v>
      </c>
      <c r="L53" s="108">
        <v>1000</v>
      </c>
      <c r="M53" s="108">
        <v>1000</v>
      </c>
      <c r="N53" s="108">
        <v>1000</v>
      </c>
    </row>
    <row r="54" spans="1:14" x14ac:dyDescent="0.25">
      <c r="A54" s="106" t="s">
        <v>172</v>
      </c>
      <c r="B54" s="107">
        <v>0</v>
      </c>
      <c r="C54" s="108">
        <v>0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8">
        <v>0</v>
      </c>
    </row>
    <row r="55" spans="1:14" x14ac:dyDescent="0.25">
      <c r="A55" s="106" t="s">
        <v>173</v>
      </c>
      <c r="B55" s="107">
        <v>0</v>
      </c>
      <c r="C55" s="108">
        <v>0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</row>
    <row r="56" spans="1:14" x14ac:dyDescent="0.25">
      <c r="A56" s="106" t="s">
        <v>174</v>
      </c>
      <c r="B56" s="107">
        <v>0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  <c r="J56" s="108">
        <v>0</v>
      </c>
      <c r="K56" s="108">
        <v>0</v>
      </c>
      <c r="L56" s="108">
        <v>0</v>
      </c>
      <c r="M56" s="108">
        <v>0</v>
      </c>
      <c r="N56" s="108">
        <v>0</v>
      </c>
    </row>
    <row r="57" spans="1:14" x14ac:dyDescent="0.25">
      <c r="A57" s="106" t="s">
        <v>175</v>
      </c>
      <c r="B57" s="107">
        <v>21600</v>
      </c>
      <c r="C57" s="108">
        <v>1800</v>
      </c>
      <c r="D57" s="108">
        <v>1800</v>
      </c>
      <c r="E57" s="108">
        <v>1800</v>
      </c>
      <c r="F57" s="108">
        <v>1800</v>
      </c>
      <c r="G57" s="108">
        <v>1800</v>
      </c>
      <c r="H57" s="108">
        <v>1800</v>
      </c>
      <c r="I57" s="108">
        <v>1800</v>
      </c>
      <c r="J57" s="108">
        <v>1800</v>
      </c>
      <c r="K57" s="108">
        <v>1800</v>
      </c>
      <c r="L57" s="108">
        <v>1800</v>
      </c>
      <c r="M57" s="108">
        <v>1800</v>
      </c>
      <c r="N57" s="108">
        <v>1800</v>
      </c>
    </row>
    <row r="58" spans="1:14" x14ac:dyDescent="0.25">
      <c r="A58" s="106" t="s">
        <v>176</v>
      </c>
      <c r="B58" s="107">
        <v>0</v>
      </c>
      <c r="C58" s="108">
        <v>0</v>
      </c>
      <c r="D58" s="108">
        <v>0</v>
      </c>
      <c r="E58" s="108">
        <v>0</v>
      </c>
      <c r="F58" s="108">
        <v>0</v>
      </c>
      <c r="G58" s="108">
        <v>0</v>
      </c>
      <c r="H58" s="108">
        <v>0</v>
      </c>
      <c r="I58" s="108">
        <v>0</v>
      </c>
      <c r="J58" s="108">
        <v>0</v>
      </c>
      <c r="K58" s="108">
        <v>0</v>
      </c>
      <c r="L58" s="108">
        <v>0</v>
      </c>
      <c r="M58" s="108">
        <v>0</v>
      </c>
      <c r="N58" s="108">
        <v>0</v>
      </c>
    </row>
    <row r="59" spans="1:14" x14ac:dyDescent="0.25">
      <c r="A59" s="106" t="s">
        <v>177</v>
      </c>
      <c r="B59" s="107">
        <v>0</v>
      </c>
      <c r="C59" s="108">
        <v>0</v>
      </c>
      <c r="D59" s="108">
        <v>0</v>
      </c>
      <c r="E59" s="108">
        <v>0</v>
      </c>
      <c r="F59" s="108">
        <v>0</v>
      </c>
      <c r="G59" s="108">
        <v>0</v>
      </c>
      <c r="H59" s="108">
        <v>0</v>
      </c>
      <c r="I59" s="108">
        <v>0</v>
      </c>
      <c r="J59" s="108">
        <v>0</v>
      </c>
      <c r="K59" s="108">
        <v>0</v>
      </c>
      <c r="L59" s="108">
        <v>0</v>
      </c>
      <c r="M59" s="108">
        <v>0</v>
      </c>
      <c r="N59" s="108">
        <v>0</v>
      </c>
    </row>
    <row r="60" spans="1:14" x14ac:dyDescent="0.25">
      <c r="A60" s="106" t="s">
        <v>178</v>
      </c>
      <c r="B60" s="107">
        <v>1200</v>
      </c>
      <c r="C60" s="108">
        <v>100</v>
      </c>
      <c r="D60" s="108">
        <v>100</v>
      </c>
      <c r="E60" s="108">
        <v>100</v>
      </c>
      <c r="F60" s="108">
        <v>100</v>
      </c>
      <c r="G60" s="108">
        <v>100</v>
      </c>
      <c r="H60" s="108">
        <v>100</v>
      </c>
      <c r="I60" s="108">
        <v>100</v>
      </c>
      <c r="J60" s="108">
        <v>100</v>
      </c>
      <c r="K60" s="108">
        <v>100</v>
      </c>
      <c r="L60" s="108">
        <v>100</v>
      </c>
      <c r="M60" s="108">
        <v>100</v>
      </c>
      <c r="N60" s="108">
        <v>100</v>
      </c>
    </row>
    <row r="61" spans="1:14" x14ac:dyDescent="0.25">
      <c r="A61" s="106" t="s">
        <v>179</v>
      </c>
      <c r="B61" s="107">
        <v>3600</v>
      </c>
      <c r="C61" s="108">
        <v>300</v>
      </c>
      <c r="D61" s="108">
        <v>300</v>
      </c>
      <c r="E61" s="108">
        <v>300</v>
      </c>
      <c r="F61" s="108">
        <v>300</v>
      </c>
      <c r="G61" s="108">
        <v>300</v>
      </c>
      <c r="H61" s="108">
        <v>300</v>
      </c>
      <c r="I61" s="108">
        <v>300</v>
      </c>
      <c r="J61" s="108">
        <v>300</v>
      </c>
      <c r="K61" s="108">
        <v>300</v>
      </c>
      <c r="L61" s="108">
        <v>300</v>
      </c>
      <c r="M61" s="108">
        <v>300</v>
      </c>
      <c r="N61" s="108">
        <v>300</v>
      </c>
    </row>
    <row r="62" spans="1:14" x14ac:dyDescent="0.25">
      <c r="A62" s="106" t="s">
        <v>180</v>
      </c>
      <c r="B62" s="107">
        <v>0</v>
      </c>
      <c r="C62" s="108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108">
        <v>0</v>
      </c>
      <c r="K62" s="108">
        <v>0</v>
      </c>
      <c r="L62" s="108">
        <v>0</v>
      </c>
      <c r="M62" s="108">
        <v>0</v>
      </c>
      <c r="N62" s="108">
        <v>0</v>
      </c>
    </row>
    <row r="63" spans="1:14" x14ac:dyDescent="0.25">
      <c r="A63" s="106" t="s">
        <v>181</v>
      </c>
      <c r="B63" s="107">
        <v>0</v>
      </c>
      <c r="C63" s="108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108">
        <v>0</v>
      </c>
      <c r="K63" s="108">
        <v>0</v>
      </c>
      <c r="L63" s="108">
        <v>0</v>
      </c>
      <c r="M63" s="108">
        <v>0</v>
      </c>
      <c r="N63" s="108">
        <v>0</v>
      </c>
    </row>
    <row r="64" spans="1:14" x14ac:dyDescent="0.25">
      <c r="A64" s="106" t="s">
        <v>182</v>
      </c>
      <c r="B64" s="107">
        <v>0</v>
      </c>
      <c r="C64" s="108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108">
        <v>0</v>
      </c>
      <c r="K64" s="108">
        <v>0</v>
      </c>
      <c r="L64" s="108">
        <v>0</v>
      </c>
      <c r="M64" s="108">
        <v>0</v>
      </c>
      <c r="N64" s="108">
        <v>0</v>
      </c>
    </row>
    <row r="65" spans="1:14" x14ac:dyDescent="0.25">
      <c r="A65" s="106" t="s">
        <v>183</v>
      </c>
      <c r="B65" s="107">
        <v>600</v>
      </c>
      <c r="C65" s="108">
        <v>50</v>
      </c>
      <c r="D65" s="108">
        <v>50</v>
      </c>
      <c r="E65" s="108">
        <v>50</v>
      </c>
      <c r="F65" s="108">
        <v>50</v>
      </c>
      <c r="G65" s="108">
        <v>50</v>
      </c>
      <c r="H65" s="108">
        <v>50</v>
      </c>
      <c r="I65" s="108">
        <v>50</v>
      </c>
      <c r="J65" s="108">
        <v>50</v>
      </c>
      <c r="K65" s="108">
        <v>50</v>
      </c>
      <c r="L65" s="108">
        <v>50</v>
      </c>
      <c r="M65" s="108">
        <v>50</v>
      </c>
      <c r="N65" s="108">
        <v>50</v>
      </c>
    </row>
    <row r="66" spans="1:14" x14ac:dyDescent="0.25">
      <c r="A66" s="106" t="s">
        <v>184</v>
      </c>
      <c r="B66" s="107">
        <v>180</v>
      </c>
      <c r="C66" s="108">
        <v>15</v>
      </c>
      <c r="D66" s="108">
        <v>15</v>
      </c>
      <c r="E66" s="108">
        <v>15</v>
      </c>
      <c r="F66" s="108">
        <v>15</v>
      </c>
      <c r="G66" s="108">
        <v>15</v>
      </c>
      <c r="H66" s="108">
        <v>15</v>
      </c>
      <c r="I66" s="108">
        <v>15</v>
      </c>
      <c r="J66" s="108">
        <v>15</v>
      </c>
      <c r="K66" s="108">
        <v>15</v>
      </c>
      <c r="L66" s="108">
        <v>15</v>
      </c>
      <c r="M66" s="108">
        <v>15</v>
      </c>
      <c r="N66" s="108">
        <v>15</v>
      </c>
    </row>
    <row r="67" spans="1:14" x14ac:dyDescent="0.25">
      <c r="A67" s="106" t="s">
        <v>185</v>
      </c>
      <c r="B67" s="107">
        <v>1200</v>
      </c>
      <c r="C67" s="108">
        <v>100</v>
      </c>
      <c r="D67" s="108">
        <v>100</v>
      </c>
      <c r="E67" s="108">
        <v>100</v>
      </c>
      <c r="F67" s="108">
        <v>100</v>
      </c>
      <c r="G67" s="108">
        <v>100</v>
      </c>
      <c r="H67" s="108">
        <v>100</v>
      </c>
      <c r="I67" s="108">
        <v>100</v>
      </c>
      <c r="J67" s="108">
        <v>100</v>
      </c>
      <c r="K67" s="108">
        <v>100</v>
      </c>
      <c r="L67" s="108">
        <v>100</v>
      </c>
      <c r="M67" s="108">
        <v>100</v>
      </c>
      <c r="N67" s="108">
        <v>100</v>
      </c>
    </row>
    <row r="68" spans="1:14" x14ac:dyDescent="0.25">
      <c r="A68" s="106" t="s">
        <v>186</v>
      </c>
      <c r="B68" s="107">
        <v>9000</v>
      </c>
      <c r="C68" s="108">
        <v>750</v>
      </c>
      <c r="D68" s="108">
        <v>750</v>
      </c>
      <c r="E68" s="108">
        <v>750</v>
      </c>
      <c r="F68" s="108">
        <v>750</v>
      </c>
      <c r="G68" s="108">
        <v>750</v>
      </c>
      <c r="H68" s="108">
        <v>750</v>
      </c>
      <c r="I68" s="108">
        <v>750</v>
      </c>
      <c r="J68" s="108">
        <v>750</v>
      </c>
      <c r="K68" s="108">
        <v>750</v>
      </c>
      <c r="L68" s="108">
        <v>750</v>
      </c>
      <c r="M68" s="108">
        <v>750</v>
      </c>
      <c r="N68" s="108">
        <v>750</v>
      </c>
    </row>
    <row r="69" spans="1:14" x14ac:dyDescent="0.25">
      <c r="A69" s="106" t="s">
        <v>187</v>
      </c>
      <c r="B69" s="107">
        <v>4500</v>
      </c>
      <c r="C69" s="108">
        <v>375</v>
      </c>
      <c r="D69" s="108">
        <v>375</v>
      </c>
      <c r="E69" s="108">
        <v>375</v>
      </c>
      <c r="F69" s="108">
        <v>375</v>
      </c>
      <c r="G69" s="108">
        <v>375</v>
      </c>
      <c r="H69" s="108">
        <v>375</v>
      </c>
      <c r="I69" s="108">
        <v>375</v>
      </c>
      <c r="J69" s="108">
        <v>375</v>
      </c>
      <c r="K69" s="108">
        <v>375</v>
      </c>
      <c r="L69" s="108">
        <v>375</v>
      </c>
      <c r="M69" s="108">
        <v>375</v>
      </c>
      <c r="N69" s="108">
        <v>375</v>
      </c>
    </row>
    <row r="70" spans="1:14" x14ac:dyDescent="0.25">
      <c r="A70" s="106" t="s">
        <v>188</v>
      </c>
      <c r="B70" s="107">
        <v>480</v>
      </c>
      <c r="C70" s="108">
        <v>40</v>
      </c>
      <c r="D70" s="108">
        <v>40</v>
      </c>
      <c r="E70" s="108">
        <v>40</v>
      </c>
      <c r="F70" s="108">
        <v>40</v>
      </c>
      <c r="G70" s="108">
        <v>40</v>
      </c>
      <c r="H70" s="108">
        <v>40</v>
      </c>
      <c r="I70" s="108">
        <v>40</v>
      </c>
      <c r="J70" s="108">
        <v>40</v>
      </c>
      <c r="K70" s="108">
        <v>40</v>
      </c>
      <c r="L70" s="108">
        <v>40</v>
      </c>
      <c r="M70" s="108">
        <v>40</v>
      </c>
      <c r="N70" s="108">
        <v>40</v>
      </c>
    </row>
    <row r="71" spans="1:14" x14ac:dyDescent="0.25">
      <c r="A71" s="106" t="s">
        <v>189</v>
      </c>
      <c r="B71" s="107">
        <v>0</v>
      </c>
      <c r="C71" s="108">
        <v>0</v>
      </c>
      <c r="D71" s="108">
        <v>0</v>
      </c>
      <c r="E71" s="108">
        <v>0</v>
      </c>
      <c r="F71" s="108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8">
        <v>0</v>
      </c>
      <c r="N71" s="108">
        <v>0</v>
      </c>
    </row>
    <row r="72" spans="1:14" x14ac:dyDescent="0.25">
      <c r="A72" s="106" t="s">
        <v>190</v>
      </c>
      <c r="B72" s="107">
        <v>39000</v>
      </c>
      <c r="C72" s="108">
        <v>3250</v>
      </c>
      <c r="D72" s="108">
        <v>3250</v>
      </c>
      <c r="E72" s="108">
        <v>3250</v>
      </c>
      <c r="F72" s="108">
        <v>3250</v>
      </c>
      <c r="G72" s="108">
        <v>3250</v>
      </c>
      <c r="H72" s="108">
        <v>3250</v>
      </c>
      <c r="I72" s="108">
        <v>3250</v>
      </c>
      <c r="J72" s="108">
        <v>3250</v>
      </c>
      <c r="K72" s="108">
        <v>3250</v>
      </c>
      <c r="L72" s="108">
        <v>3250</v>
      </c>
      <c r="M72" s="108">
        <v>3250</v>
      </c>
      <c r="N72" s="108">
        <v>3250</v>
      </c>
    </row>
    <row r="73" spans="1:14" x14ac:dyDescent="0.25">
      <c r="A73" s="106" t="s">
        <v>191</v>
      </c>
      <c r="B73" s="107">
        <v>27000</v>
      </c>
      <c r="C73" s="108">
        <v>2250</v>
      </c>
      <c r="D73" s="108">
        <v>2250</v>
      </c>
      <c r="E73" s="108">
        <v>2250</v>
      </c>
      <c r="F73" s="108">
        <v>2250</v>
      </c>
      <c r="G73" s="108">
        <v>2250</v>
      </c>
      <c r="H73" s="108">
        <v>2250</v>
      </c>
      <c r="I73" s="108">
        <v>2250</v>
      </c>
      <c r="J73" s="108">
        <v>2250</v>
      </c>
      <c r="K73" s="108">
        <v>2250</v>
      </c>
      <c r="L73" s="108">
        <v>2250</v>
      </c>
      <c r="M73" s="108">
        <v>2250</v>
      </c>
      <c r="N73" s="108">
        <v>2250</v>
      </c>
    </row>
    <row r="74" spans="1:14" x14ac:dyDescent="0.25">
      <c r="A74" s="106" t="s">
        <v>192</v>
      </c>
      <c r="B74" s="107">
        <v>0</v>
      </c>
      <c r="C74" s="108">
        <v>0</v>
      </c>
      <c r="D74" s="108">
        <v>0</v>
      </c>
      <c r="E74" s="108">
        <v>0</v>
      </c>
      <c r="F74" s="108">
        <v>0</v>
      </c>
      <c r="G74" s="108">
        <v>0</v>
      </c>
      <c r="H74" s="108">
        <v>0</v>
      </c>
      <c r="I74" s="108">
        <v>0</v>
      </c>
      <c r="J74" s="108">
        <v>0</v>
      </c>
      <c r="K74" s="108">
        <v>0</v>
      </c>
      <c r="L74" s="108">
        <v>0</v>
      </c>
      <c r="M74" s="108">
        <v>0</v>
      </c>
      <c r="N74" s="108">
        <v>0</v>
      </c>
    </row>
    <row r="75" spans="1:14" x14ac:dyDescent="0.25">
      <c r="A75" s="106" t="s">
        <v>193</v>
      </c>
      <c r="B75" s="107">
        <v>6600</v>
      </c>
      <c r="C75" s="108">
        <v>550</v>
      </c>
      <c r="D75" s="108">
        <v>550</v>
      </c>
      <c r="E75" s="108">
        <v>550</v>
      </c>
      <c r="F75" s="108">
        <v>550</v>
      </c>
      <c r="G75" s="108">
        <v>550</v>
      </c>
      <c r="H75" s="108">
        <v>550</v>
      </c>
      <c r="I75" s="108">
        <v>550</v>
      </c>
      <c r="J75" s="108">
        <v>550</v>
      </c>
      <c r="K75" s="108">
        <v>550</v>
      </c>
      <c r="L75" s="108">
        <v>550</v>
      </c>
      <c r="M75" s="108">
        <v>550</v>
      </c>
      <c r="N75" s="108">
        <v>550</v>
      </c>
    </row>
    <row r="76" spans="1:14" x14ac:dyDescent="0.25">
      <c r="A76" s="106" t="s">
        <v>194</v>
      </c>
      <c r="B76" s="107">
        <v>0</v>
      </c>
      <c r="C76" s="108">
        <v>0</v>
      </c>
      <c r="D76" s="108">
        <v>0</v>
      </c>
      <c r="E76" s="108">
        <v>0</v>
      </c>
      <c r="F76" s="108">
        <v>0</v>
      </c>
      <c r="G76" s="108">
        <v>0</v>
      </c>
      <c r="H76" s="108">
        <v>0</v>
      </c>
      <c r="I76" s="108">
        <v>0</v>
      </c>
      <c r="J76" s="108">
        <v>0</v>
      </c>
      <c r="K76" s="108">
        <v>0</v>
      </c>
      <c r="L76" s="108">
        <v>0</v>
      </c>
      <c r="M76" s="108">
        <v>0</v>
      </c>
      <c r="N76" s="108">
        <v>0</v>
      </c>
    </row>
    <row r="77" spans="1:14" x14ac:dyDescent="0.25">
      <c r="A77" s="106" t="s">
        <v>195</v>
      </c>
      <c r="B77" s="107">
        <v>0</v>
      </c>
      <c r="C77" s="108">
        <v>0</v>
      </c>
      <c r="D77" s="108">
        <v>0</v>
      </c>
      <c r="E77" s="108">
        <v>0</v>
      </c>
      <c r="F77" s="108">
        <v>0</v>
      </c>
      <c r="G77" s="108">
        <v>0</v>
      </c>
      <c r="H77" s="108">
        <v>0</v>
      </c>
      <c r="I77" s="108">
        <v>0</v>
      </c>
      <c r="J77" s="108">
        <v>0</v>
      </c>
      <c r="K77" s="108">
        <v>0</v>
      </c>
      <c r="L77" s="108">
        <v>0</v>
      </c>
      <c r="M77" s="108">
        <v>0</v>
      </c>
      <c r="N77" s="108">
        <v>0</v>
      </c>
    </row>
    <row r="78" spans="1:14" x14ac:dyDescent="0.25">
      <c r="A78" s="106" t="s">
        <v>196</v>
      </c>
      <c r="B78" s="107">
        <v>0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  <c r="J78" s="108">
        <v>0</v>
      </c>
      <c r="K78" s="108">
        <v>0</v>
      </c>
      <c r="L78" s="108">
        <v>0</v>
      </c>
      <c r="M78" s="108">
        <v>0</v>
      </c>
      <c r="N78" s="108">
        <v>0</v>
      </c>
    </row>
    <row r="79" spans="1:14" x14ac:dyDescent="0.25">
      <c r="A79" s="106" t="s">
        <v>197</v>
      </c>
      <c r="B79" s="107">
        <v>0</v>
      </c>
      <c r="C79" s="108">
        <v>0</v>
      </c>
      <c r="D79" s="108">
        <v>0</v>
      </c>
      <c r="E79" s="108">
        <v>0</v>
      </c>
      <c r="F79" s="108">
        <v>0</v>
      </c>
      <c r="G79" s="108">
        <v>0</v>
      </c>
      <c r="H79" s="108">
        <v>0</v>
      </c>
      <c r="I79" s="108">
        <v>0</v>
      </c>
      <c r="J79" s="108">
        <v>0</v>
      </c>
      <c r="K79" s="108">
        <v>0</v>
      </c>
      <c r="L79" s="108">
        <v>0</v>
      </c>
      <c r="M79" s="108">
        <v>0</v>
      </c>
      <c r="N79" s="108">
        <v>0</v>
      </c>
    </row>
    <row r="80" spans="1:14" x14ac:dyDescent="0.25">
      <c r="A80" s="106" t="s">
        <v>198</v>
      </c>
      <c r="B80" s="107">
        <v>720000</v>
      </c>
      <c r="C80" s="108">
        <v>60000</v>
      </c>
      <c r="D80" s="108">
        <v>60000</v>
      </c>
      <c r="E80" s="108">
        <v>60000</v>
      </c>
      <c r="F80" s="108">
        <v>60000</v>
      </c>
      <c r="G80" s="108">
        <v>60000</v>
      </c>
      <c r="H80" s="108">
        <v>60000</v>
      </c>
      <c r="I80" s="108">
        <v>60000</v>
      </c>
      <c r="J80" s="108">
        <v>60000</v>
      </c>
      <c r="K80" s="108">
        <v>60000</v>
      </c>
      <c r="L80" s="108">
        <v>60000</v>
      </c>
      <c r="M80" s="108">
        <v>60000</v>
      </c>
      <c r="N80" s="108">
        <v>60000</v>
      </c>
    </row>
    <row r="81" spans="1:14" x14ac:dyDescent="0.25">
      <c r="A81" s="106" t="s">
        <v>199</v>
      </c>
      <c r="B81" s="107">
        <v>0</v>
      </c>
      <c r="C81" s="108">
        <v>0</v>
      </c>
      <c r="D81" s="108">
        <v>0</v>
      </c>
      <c r="E81" s="108">
        <v>0</v>
      </c>
      <c r="F81" s="108">
        <v>0</v>
      </c>
      <c r="G81" s="108">
        <v>0</v>
      </c>
      <c r="H81" s="108">
        <v>0</v>
      </c>
      <c r="I81" s="108">
        <v>0</v>
      </c>
      <c r="J81" s="108">
        <v>0</v>
      </c>
      <c r="K81" s="108">
        <v>0</v>
      </c>
      <c r="L81" s="108">
        <v>0</v>
      </c>
      <c r="M81" s="108">
        <v>0</v>
      </c>
      <c r="N81" s="108">
        <v>0</v>
      </c>
    </row>
    <row r="82" spans="1:14" x14ac:dyDescent="0.25">
      <c r="A82" s="109" t="s">
        <v>126</v>
      </c>
      <c r="B82" s="110">
        <f>B83</f>
        <v>0</v>
      </c>
      <c r="C82" s="110">
        <f t="shared" ref="C82:N82" si="2">C83</f>
        <v>0</v>
      </c>
      <c r="D82" s="110">
        <f t="shared" si="2"/>
        <v>0</v>
      </c>
      <c r="E82" s="110">
        <f t="shared" si="2"/>
        <v>0</v>
      </c>
      <c r="F82" s="110">
        <f t="shared" si="2"/>
        <v>0</v>
      </c>
      <c r="G82" s="110">
        <f t="shared" si="2"/>
        <v>0</v>
      </c>
      <c r="H82" s="110">
        <f t="shared" si="2"/>
        <v>0</v>
      </c>
      <c r="I82" s="110">
        <f t="shared" si="2"/>
        <v>0</v>
      </c>
      <c r="J82" s="110">
        <f t="shared" si="2"/>
        <v>0</v>
      </c>
      <c r="K82" s="110">
        <f t="shared" si="2"/>
        <v>0</v>
      </c>
      <c r="L82" s="110">
        <f t="shared" si="2"/>
        <v>0</v>
      </c>
      <c r="M82" s="110">
        <f t="shared" si="2"/>
        <v>0</v>
      </c>
      <c r="N82" s="110">
        <f t="shared" si="2"/>
        <v>0</v>
      </c>
    </row>
    <row r="83" spans="1:14" x14ac:dyDescent="0.25">
      <c r="A83" s="109" t="s">
        <v>127</v>
      </c>
      <c r="B83" s="111">
        <f>B84+B85+B86</f>
        <v>0</v>
      </c>
      <c r="C83" s="111">
        <f t="shared" ref="C83:N83" si="3">C84+C85+C86</f>
        <v>0</v>
      </c>
      <c r="D83" s="111">
        <f t="shared" si="3"/>
        <v>0</v>
      </c>
      <c r="E83" s="111">
        <f t="shared" si="3"/>
        <v>0</v>
      </c>
      <c r="F83" s="111">
        <f t="shared" si="3"/>
        <v>0</v>
      </c>
      <c r="G83" s="111">
        <f t="shared" si="3"/>
        <v>0</v>
      </c>
      <c r="H83" s="111">
        <f t="shared" si="3"/>
        <v>0</v>
      </c>
      <c r="I83" s="111">
        <f t="shared" si="3"/>
        <v>0</v>
      </c>
      <c r="J83" s="111">
        <f t="shared" si="3"/>
        <v>0</v>
      </c>
      <c r="K83" s="111">
        <f t="shared" si="3"/>
        <v>0</v>
      </c>
      <c r="L83" s="111">
        <f t="shared" si="3"/>
        <v>0</v>
      </c>
      <c r="M83" s="111">
        <f t="shared" si="3"/>
        <v>0</v>
      </c>
      <c r="N83" s="111">
        <f t="shared" si="3"/>
        <v>0</v>
      </c>
    </row>
    <row r="84" spans="1:14" x14ac:dyDescent="0.25">
      <c r="A84" s="112" t="s">
        <v>128</v>
      </c>
      <c r="B84" s="113">
        <v>0</v>
      </c>
      <c r="C84" s="108">
        <v>0</v>
      </c>
      <c r="D84" s="108">
        <v>0</v>
      </c>
      <c r="E84" s="108">
        <v>0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  <c r="L84" s="108">
        <v>0</v>
      </c>
      <c r="M84" s="108">
        <v>0</v>
      </c>
      <c r="N84" s="108">
        <v>0</v>
      </c>
    </row>
    <row r="85" spans="1:14" x14ac:dyDescent="0.25">
      <c r="A85" s="112" t="s">
        <v>129</v>
      </c>
      <c r="B85" s="113">
        <f>SUM(C85:N85)</f>
        <v>0</v>
      </c>
      <c r="C85" s="108">
        <v>0</v>
      </c>
      <c r="D85" s="108">
        <v>0</v>
      </c>
      <c r="E85" s="108">
        <v>0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  <c r="L85" s="108">
        <v>0</v>
      </c>
      <c r="M85" s="108">
        <v>0</v>
      </c>
      <c r="N85" s="108">
        <v>0</v>
      </c>
    </row>
    <row r="86" spans="1:14" x14ac:dyDescent="0.25">
      <c r="A86" s="112" t="s">
        <v>130</v>
      </c>
      <c r="B86" s="113">
        <f>SUM(C86:N86)</f>
        <v>0</v>
      </c>
      <c r="C86" s="108">
        <v>0</v>
      </c>
      <c r="D86" s="108">
        <v>0</v>
      </c>
      <c r="E86" s="108">
        <v>0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  <c r="L86" s="108">
        <v>0</v>
      </c>
      <c r="M86" s="108">
        <v>0</v>
      </c>
      <c r="N86" s="108">
        <v>0</v>
      </c>
    </row>
    <row r="87" spans="1:14" ht="24" x14ac:dyDescent="0.25">
      <c r="A87" s="114" t="s">
        <v>131</v>
      </c>
      <c r="B87" s="110">
        <f>B88</f>
        <v>60969880.000000007</v>
      </c>
      <c r="C87" s="115">
        <f t="shared" ref="C87:N88" si="4">C88</f>
        <v>5080823.333333333</v>
      </c>
      <c r="D87" s="115">
        <f t="shared" si="4"/>
        <v>5080823.333333333</v>
      </c>
      <c r="E87" s="115">
        <f t="shared" si="4"/>
        <v>5080823.333333333</v>
      </c>
      <c r="F87" s="115">
        <f t="shared" si="4"/>
        <v>5080823.333333333</v>
      </c>
      <c r="G87" s="115">
        <f t="shared" si="4"/>
        <v>5080823.333333333</v>
      </c>
      <c r="H87" s="115">
        <f t="shared" si="4"/>
        <v>5080823.333333333</v>
      </c>
      <c r="I87" s="115">
        <f t="shared" si="4"/>
        <v>5080823.333333333</v>
      </c>
      <c r="J87" s="115">
        <f t="shared" si="4"/>
        <v>5080823.333333333</v>
      </c>
      <c r="K87" s="115">
        <f t="shared" si="4"/>
        <v>5080823.333333333</v>
      </c>
      <c r="L87" s="115">
        <f t="shared" si="4"/>
        <v>5080823.333333333</v>
      </c>
      <c r="M87" s="115">
        <f t="shared" si="4"/>
        <v>5080823.333333333</v>
      </c>
      <c r="N87" s="115">
        <f t="shared" si="4"/>
        <v>5080823.333333333</v>
      </c>
    </row>
    <row r="88" spans="1:14" ht="24" x14ac:dyDescent="0.25">
      <c r="A88" s="116" t="s">
        <v>132</v>
      </c>
      <c r="B88" s="113">
        <f>B89</f>
        <v>60969880.000000007</v>
      </c>
      <c r="C88" s="113">
        <f t="shared" si="4"/>
        <v>5080823.333333333</v>
      </c>
      <c r="D88" s="113">
        <f t="shared" si="4"/>
        <v>5080823.333333333</v>
      </c>
      <c r="E88" s="113">
        <f t="shared" si="4"/>
        <v>5080823.333333333</v>
      </c>
      <c r="F88" s="113">
        <f t="shared" si="4"/>
        <v>5080823.333333333</v>
      </c>
      <c r="G88" s="113">
        <f t="shared" si="4"/>
        <v>5080823.333333333</v>
      </c>
      <c r="H88" s="113">
        <f t="shared" si="4"/>
        <v>5080823.333333333</v>
      </c>
      <c r="I88" s="113">
        <f t="shared" si="4"/>
        <v>5080823.333333333</v>
      </c>
      <c r="J88" s="113">
        <f t="shared" si="4"/>
        <v>5080823.333333333</v>
      </c>
      <c r="K88" s="113">
        <f t="shared" si="4"/>
        <v>5080823.333333333</v>
      </c>
      <c r="L88" s="113">
        <f t="shared" si="4"/>
        <v>5080823.333333333</v>
      </c>
      <c r="M88" s="113">
        <f t="shared" si="4"/>
        <v>5080823.333333333</v>
      </c>
      <c r="N88" s="113">
        <f t="shared" si="4"/>
        <v>5080823.333333333</v>
      </c>
    </row>
    <row r="89" spans="1:14" x14ac:dyDescent="0.25">
      <c r="A89" s="117" t="s">
        <v>133</v>
      </c>
      <c r="B89" s="118">
        <f>SUM(C89:N89)</f>
        <v>60969880.000000007</v>
      </c>
      <c r="C89" s="122">
        <f>60969880/12</f>
        <v>5080823.333333333</v>
      </c>
      <c r="D89" s="122">
        <f t="shared" ref="D89:N89" si="5">60969880/12</f>
        <v>5080823.333333333</v>
      </c>
      <c r="E89" s="122">
        <f t="shared" si="5"/>
        <v>5080823.333333333</v>
      </c>
      <c r="F89" s="122">
        <f t="shared" si="5"/>
        <v>5080823.333333333</v>
      </c>
      <c r="G89" s="122">
        <f t="shared" si="5"/>
        <v>5080823.333333333</v>
      </c>
      <c r="H89" s="122">
        <f t="shared" si="5"/>
        <v>5080823.333333333</v>
      </c>
      <c r="I89" s="122">
        <f t="shared" si="5"/>
        <v>5080823.333333333</v>
      </c>
      <c r="J89" s="122">
        <f t="shared" si="5"/>
        <v>5080823.333333333</v>
      </c>
      <c r="K89" s="122">
        <f t="shared" si="5"/>
        <v>5080823.333333333</v>
      </c>
      <c r="L89" s="122">
        <f t="shared" si="5"/>
        <v>5080823.333333333</v>
      </c>
      <c r="M89" s="122">
        <f t="shared" si="5"/>
        <v>5080823.333333333</v>
      </c>
      <c r="N89" s="122">
        <f t="shared" si="5"/>
        <v>5080823.333333333</v>
      </c>
    </row>
    <row r="90" spans="1:14" x14ac:dyDescent="0.25">
      <c r="A90" s="119" t="s">
        <v>134</v>
      </c>
      <c r="B90" s="120">
        <f t="shared" ref="B90:N90" si="6">B19+B82+B87</f>
        <v>62469880.000000007</v>
      </c>
      <c r="C90" s="120">
        <f t="shared" si="6"/>
        <v>5205823.333333333</v>
      </c>
      <c r="D90" s="120">
        <f t="shared" si="6"/>
        <v>5205823.333333333</v>
      </c>
      <c r="E90" s="120">
        <f t="shared" si="6"/>
        <v>5205823.333333333</v>
      </c>
      <c r="F90" s="120">
        <f t="shared" si="6"/>
        <v>5205823.333333333</v>
      </c>
      <c r="G90" s="120">
        <f t="shared" si="6"/>
        <v>5205823.333333333</v>
      </c>
      <c r="H90" s="120">
        <f t="shared" si="6"/>
        <v>5205823.333333333</v>
      </c>
      <c r="I90" s="120">
        <f t="shared" si="6"/>
        <v>5205823.333333333</v>
      </c>
      <c r="J90" s="120">
        <f t="shared" si="6"/>
        <v>5205823.333333333</v>
      </c>
      <c r="K90" s="120">
        <f t="shared" si="6"/>
        <v>5205823.333333333</v>
      </c>
      <c r="L90" s="120">
        <f t="shared" si="6"/>
        <v>5205823.333333333</v>
      </c>
      <c r="M90" s="120">
        <f t="shared" si="6"/>
        <v>5205823.333333333</v>
      </c>
      <c r="N90" s="120">
        <f t="shared" si="6"/>
        <v>5205823.333333333</v>
      </c>
    </row>
    <row r="91" spans="1:14" x14ac:dyDescent="0.25">
      <c r="C91" s="26"/>
    </row>
    <row r="93" spans="1:14" x14ac:dyDescent="0.25">
      <c r="C93" s="122"/>
      <c r="L93" t="s">
        <v>135</v>
      </c>
      <c r="M93" s="121">
        <f>B90</f>
        <v>62469880.000000007</v>
      </c>
    </row>
  </sheetData>
  <mergeCells count="14">
    <mergeCell ref="A6:N6"/>
    <mergeCell ref="A1:N1"/>
    <mergeCell ref="A2:N2"/>
    <mergeCell ref="A3:N3"/>
    <mergeCell ref="A4:N4"/>
    <mergeCell ref="A5:N5"/>
    <mergeCell ref="A13:N13"/>
    <mergeCell ref="A14:N14"/>
    <mergeCell ref="A8:N8"/>
    <mergeCell ref="A9:N9"/>
    <mergeCell ref="A10:N10"/>
    <mergeCell ref="A11:N11"/>
    <mergeCell ref="A12:N12"/>
    <mergeCell ref="A7:N7"/>
  </mergeCells>
  <pageMargins left="0.11811023622047245" right="0.11811023622047245" top="0.74803149606299213" bottom="0.74803149606299213" header="0.31496062992125984" footer="0.31496062992125984"/>
  <pageSetup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EGRESOS.FINANZAS</vt:lpstr>
      <vt:lpstr>EGRESOS.ING. PROP.</vt:lpstr>
      <vt:lpstr>PRESUPUESTO DE INGRESOS</vt:lpstr>
      <vt:lpstr>EGRESOS.FINANZAS!Títulos_a_imprimir</vt:lpstr>
      <vt:lpstr>'EGRESOS.ING. PROP.'!Títulos_a_imprimir</vt:lpstr>
      <vt:lpstr>'PRESUPUESTO DE INGRESOS'!Títulos_a_imprimir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M</dc:creator>
  <cp:lastModifiedBy>MARGARO</cp:lastModifiedBy>
  <cp:lastPrinted>2023-03-17T15:41:16Z</cp:lastPrinted>
  <dcterms:created xsi:type="dcterms:W3CDTF">2021-08-19T19:15:30Z</dcterms:created>
  <dcterms:modified xsi:type="dcterms:W3CDTF">2023-03-17T15:41:53Z</dcterms:modified>
</cp:coreProperties>
</file>