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mc:AlternateContent xmlns:mc="http://schemas.openxmlformats.org/markup-compatibility/2006">
    <mc:Choice Requires="x15">
      <x15ac:absPath xmlns:x15ac="http://schemas.microsoft.com/office/spreadsheetml/2010/11/ac" url="C:\Users\Neftaly\Desktop\ESTADISTICAS SEP-DIC-2023\"/>
    </mc:Choice>
  </mc:AlternateContent>
  <xr:revisionPtr revIDLastSave="0" documentId="13_ncr:1_{A5DD0E9D-51B1-4635-BC98-75A2CED2F5BB}" xr6:coauthVersionLast="47" xr6:coauthVersionMax="47" xr10:uidLastSave="{00000000-0000-0000-0000-000000000000}"/>
  <workbookProtection workbookAlgorithmName="SHA-512" workbookHashValue="LcaHZgTvi93AhKcSBnEIzunaCTww9ffdbahTxiUWpEMcv42az13f+Sp/Juy4Rzg9debpZ5LgkMlqfKOFl/Zk2A==" workbookSaltValue="J/FSRetyqTZV7IjwhSxLkw==" workbookSpinCount="100000" lockStructure="1"/>
  <bookViews>
    <workbookView xWindow="-120" yWindow="-120" windowWidth="15600" windowHeight="11160" xr2:uid="{00000000-000D-0000-FFFF-FFFF00000000}"/>
  </bookViews>
  <sheets>
    <sheet name="Cuestionario_CCL" sheetId="1" r:id="rId1"/>
    <sheet name="Base_Datos" sheetId="5" state="hidden" r:id="rId2"/>
    <sheet name="Días_Resolución" sheetId="8" state="hidden" r:id="rId3"/>
    <sheet name="Tiempo_Promedio" sheetId="7" state="hidden" r:id="rId4"/>
  </sheets>
  <definedNames>
    <definedName name="_xlnm.Print_Area" localSheetId="1">Base_Datos!$A$1:$K$27</definedName>
    <definedName name="_xlnm.Print_Area" localSheetId="0">Cuestionario_CCL!$A$1:$M$280</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G8" i="7" l="1"/>
  <c r="G9" i="7"/>
  <c r="G7" i="7"/>
  <c r="B8" i="7"/>
  <c r="B9" i="7"/>
  <c r="B7" i="7"/>
  <c r="G4" i="7"/>
  <c r="G5" i="7"/>
  <c r="G3" i="7"/>
  <c r="B4" i="7"/>
  <c r="B5" i="7"/>
  <c r="B3" i="7"/>
  <c r="K58" i="5" l="1"/>
  <c r="K56" i="5"/>
  <c r="K57" i="5"/>
  <c r="K55" i="5"/>
  <c r="K84" i="1"/>
  <c r="K38" i="5" l="1"/>
  <c r="K37" i="5"/>
  <c r="K36" i="5"/>
  <c r="K35" i="5"/>
  <c r="K34" i="5"/>
  <c r="K33" i="5"/>
  <c r="K32" i="5"/>
  <c r="K75" i="1"/>
  <c r="M75" i="1"/>
  <c r="K86" i="5" l="1"/>
  <c r="K85" i="5"/>
  <c r="K84" i="5"/>
  <c r="K83" i="5"/>
  <c r="K82" i="5"/>
  <c r="K81" i="5"/>
  <c r="K80" i="5"/>
  <c r="K79" i="5"/>
  <c r="K78" i="5"/>
  <c r="K77" i="5"/>
  <c r="K76" i="5"/>
  <c r="K75" i="5"/>
  <c r="K74" i="5"/>
  <c r="K73" i="5"/>
  <c r="K72" i="5"/>
  <c r="K71" i="5"/>
  <c r="K70" i="5"/>
  <c r="K69" i="5"/>
  <c r="K68" i="5"/>
  <c r="K67" i="5"/>
  <c r="K66" i="5"/>
  <c r="K65" i="5"/>
  <c r="I13" i="8"/>
  <c r="I12" i="8"/>
  <c r="I11" i="8"/>
  <c r="I10" i="8"/>
  <c r="I9" i="8"/>
  <c r="I8" i="8"/>
  <c r="I7" i="8"/>
  <c r="I6" i="8"/>
  <c r="I5" i="8"/>
  <c r="I4" i="8"/>
  <c r="I3" i="8"/>
  <c r="I2" i="8"/>
  <c r="K64" i="5"/>
  <c r="K63" i="5"/>
  <c r="K62" i="5"/>
  <c r="K61" i="5"/>
  <c r="K60" i="5"/>
  <c r="K59" i="5"/>
  <c r="K54" i="5"/>
  <c r="K53" i="5"/>
  <c r="K52" i="5"/>
  <c r="K51" i="5"/>
  <c r="K50" i="5"/>
  <c r="K49" i="5"/>
  <c r="K48" i="5"/>
  <c r="K47" i="5"/>
  <c r="K46" i="5"/>
  <c r="K45" i="5"/>
  <c r="K44" i="5"/>
  <c r="K43" i="5"/>
  <c r="K42" i="5"/>
  <c r="K41" i="5"/>
  <c r="K40" i="5"/>
  <c r="K39" i="5"/>
  <c r="K31" i="5"/>
  <c r="K30" i="5"/>
  <c r="K29" i="5"/>
  <c r="K28" i="5"/>
  <c r="K27" i="5"/>
  <c r="K26" i="5"/>
  <c r="K25" i="5"/>
  <c r="K24" i="5" l="1"/>
  <c r="K23" i="5"/>
  <c r="K22" i="5"/>
  <c r="K21" i="5"/>
  <c r="K20" i="5"/>
  <c r="K19" i="5"/>
  <c r="K18" i="5"/>
  <c r="K17" i="5"/>
  <c r="K16" i="5"/>
  <c r="K15" i="5"/>
  <c r="K14" i="5"/>
  <c r="K13" i="5"/>
  <c r="K12" i="5"/>
  <c r="K11" i="5"/>
  <c r="K10" i="5"/>
  <c r="K9" i="5"/>
  <c r="K8" i="5"/>
  <c r="K7" i="5"/>
  <c r="K6" i="5"/>
  <c r="K5" i="5"/>
  <c r="K4" i="5"/>
  <c r="K3" i="5"/>
  <c r="K2" i="5"/>
  <c r="I132" i="1" l="1"/>
  <c r="E75" i="1" l="1"/>
  <c r="C75" i="1"/>
  <c r="J44" i="1" l="1"/>
  <c r="C44" i="1"/>
  <c r="D44" i="1"/>
  <c r="B44" i="1"/>
  <c r="E43" i="1"/>
  <c r="E42" i="1"/>
  <c r="E44" i="1" l="1"/>
  <c r="B167" i="1" l="1"/>
  <c r="B146" i="1"/>
  <c r="A169" i="1" l="1"/>
  <c r="C162" i="1"/>
  <c r="J9" i="8" s="1"/>
  <c r="C166" i="1"/>
  <c r="J13" i="8" s="1"/>
  <c r="C163" i="1"/>
  <c r="J10" i="8" s="1"/>
  <c r="C164" i="1"/>
  <c r="J11" i="8" s="1"/>
  <c r="C161" i="1"/>
  <c r="J8" i="8" s="1"/>
  <c r="C165" i="1"/>
  <c r="J12" i="8" s="1"/>
  <c r="A148" i="1"/>
  <c r="C141" i="1"/>
  <c r="J3" i="8" s="1"/>
  <c r="C140" i="1"/>
  <c r="J2" i="8" s="1"/>
  <c r="C142" i="1"/>
  <c r="J4" i="8" s="1"/>
  <c r="C145" i="1"/>
  <c r="J7" i="8" s="1"/>
  <c r="C143" i="1"/>
  <c r="J5" i="8" s="1"/>
  <c r="C144" i="1"/>
  <c r="J6" i="8" s="1"/>
  <c r="C167" i="1" l="1"/>
  <c r="C146" i="1"/>
</calcChain>
</file>

<file path=xl/sharedStrings.xml><?xml version="1.0" encoding="utf-8"?>
<sst xmlns="http://schemas.openxmlformats.org/spreadsheetml/2006/main" count="1188" uniqueCount="438">
  <si>
    <t>CONSEJO DE COORDINACIÓN PARA LA IMPLEMENTACIÓN DE LA REFORMA AL SISTEMA DE JUSTICIA LABORAL</t>
  </si>
  <si>
    <r>
      <t xml:space="preserve">Formato de reporte de avances de los </t>
    </r>
    <r>
      <rPr>
        <b/>
        <u/>
        <sz val="20"/>
        <color theme="0"/>
        <rFont val="Montserrat"/>
      </rPr>
      <t>Centros de Conciliación</t>
    </r>
  </si>
  <si>
    <r>
      <rPr>
        <b/>
        <sz val="10"/>
        <color theme="1"/>
        <rFont val="Montserrat"/>
      </rPr>
      <t xml:space="preserve">Antes de proceder al llenado del formulario, le recomendamos leer detenidamente las siguientes instrucciones. En caso de existir alguna duda sobre el llenado, le sugerimos ponerse en contacto con su enlace designado en la Unidad. </t>
    </r>
    <r>
      <rPr>
        <sz val="10"/>
        <color theme="1"/>
        <rFont val="Montserrat"/>
      </rPr>
      <t xml:space="preserve">
</t>
    </r>
    <r>
      <rPr>
        <b/>
        <sz val="10"/>
        <color theme="1"/>
        <rFont val="Montserrat"/>
      </rPr>
      <t>Instrucciones para el llenado del cuestionario:</t>
    </r>
    <r>
      <rPr>
        <sz val="10"/>
        <color theme="1"/>
        <rFont val="Montserrat"/>
      </rPr>
      <t xml:space="preserve">
1. Llenar solo las celdas de color amarillo y, de ser el caso, las celdas de observaciones.
2. Si no existe, no se cuenta con el dato o la respuesta es cero (0) en algún rubro, favor de señalarlo con el numero “0”, no dejar la celda vacía.
3. Llenar un cuestionario por cada sede con la que cuente la Entidad Federativa.
4.En las preguntas donde solicitan cifras, favor de llenar solo con números (1,2,3,..), no usar letras. En caso de tener algún comentario sobre alguna de las cifras reportadas, favor de anotarlo en la celda de observaciones.
5. Si aparece una leyenda en color rojo debajo de alguna pregunta, significa que la información que proporcionó es incorrecta. En dicho caso, favor de revisar si la pregunta está relacionada con otra pregunta y revisar que las cifras coincidan como se indica.
6. El enlace de cada Entidad con la UERSJL deberá enviar a la Unidad un archivo por cada sede, </t>
    </r>
    <r>
      <rPr>
        <u/>
        <sz val="10"/>
        <color theme="1"/>
        <rFont val="Montserrat"/>
      </rPr>
      <t>sin unificar los valores de todas en un solo archivo</t>
    </r>
    <r>
      <rPr>
        <sz val="10"/>
        <color theme="1"/>
        <rFont val="Montserrat"/>
      </rPr>
      <t xml:space="preserve">.
8. Guardar el archivo con la siguiente nomenclatura: Año(aaaa)_Mes(mm)_CLL_Entidad Federativa_Sede. </t>
    </r>
    <r>
      <rPr>
        <i/>
        <sz val="10"/>
        <color theme="1"/>
        <rFont val="Montserrat"/>
      </rPr>
      <t>Ejemplo: 2021_12_CLL_Zacatecas_Fresnillo</t>
    </r>
    <r>
      <rPr>
        <sz val="10"/>
        <color theme="1"/>
        <rFont val="Montserrat"/>
      </rPr>
      <t>.</t>
    </r>
  </si>
  <si>
    <t>I. INFORMACIÓN GENERAL</t>
  </si>
  <si>
    <t>Entidad Federativa:</t>
  </si>
  <si>
    <t>Periodo a reportar:</t>
  </si>
  <si>
    <t>Sede:</t>
  </si>
  <si>
    <t>Año:</t>
  </si>
  <si>
    <t>Horario de atención:</t>
  </si>
  <si>
    <r>
      <t xml:space="preserve">1. Señale el número de </t>
    </r>
    <r>
      <rPr>
        <b/>
        <u/>
        <sz val="11"/>
        <color theme="1"/>
        <rFont val="Montserrat"/>
      </rPr>
      <t>conciliadoras y conciliadores</t>
    </r>
    <r>
      <rPr>
        <b/>
        <sz val="11"/>
        <color theme="1"/>
        <rFont val="Montserrat"/>
      </rPr>
      <t xml:space="preserve"> con los que cuenta el Centro de Conciliación Local/Federal:</t>
    </r>
  </si>
  <si>
    <r>
      <t xml:space="preserve">2. Señale el número de </t>
    </r>
    <r>
      <rPr>
        <b/>
        <u/>
        <sz val="11"/>
        <color theme="1"/>
        <rFont val="Montserrat"/>
      </rPr>
      <t>notificadoras y notificadores</t>
    </r>
    <r>
      <rPr>
        <b/>
        <sz val="11"/>
        <color theme="1"/>
        <rFont val="Montserrat"/>
      </rPr>
      <t xml:space="preserve"> con los que cuenta el Centro de Conciliación Local/Federal:</t>
    </r>
  </si>
  <si>
    <t>Individuales</t>
  </si>
  <si>
    <t>Colectivos</t>
  </si>
  <si>
    <t>Mixtos</t>
  </si>
  <si>
    <t>Total</t>
  </si>
  <si>
    <t>Notificadores</t>
  </si>
  <si>
    <t>Mujeres:</t>
  </si>
  <si>
    <t>Hombres:</t>
  </si>
  <si>
    <t>Total:</t>
  </si>
  <si>
    <t>Observaciones:</t>
  </si>
  <si>
    <t>II. CONCILIACIÓN EN MATERIA INDIVIDUAL</t>
  </si>
  <si>
    <t>3. Total de asesorías brindadas:</t>
  </si>
  <si>
    <r>
      <t xml:space="preserve">4. Indique las </t>
    </r>
    <r>
      <rPr>
        <b/>
        <u/>
        <sz val="11"/>
        <color theme="1"/>
        <rFont val="Montserrat"/>
      </rPr>
      <t>solicitudes presentadas</t>
    </r>
    <r>
      <rPr>
        <b/>
        <sz val="11"/>
        <color theme="1"/>
        <rFont val="Montserrat"/>
      </rPr>
      <t>, por rubro y por género, como se señala a continuación:</t>
    </r>
  </si>
  <si>
    <r>
      <t xml:space="preserve">5. Del total de solicitudes presentadas señaladas en la pregunta 4, indique cuántas fueron </t>
    </r>
    <r>
      <rPr>
        <b/>
        <u/>
        <sz val="11"/>
        <color theme="1"/>
        <rFont val="Montserrat"/>
      </rPr>
      <t>admitidas (confirmadas)</t>
    </r>
    <r>
      <rPr>
        <b/>
        <sz val="11"/>
        <color theme="1"/>
        <rFont val="Montserrat"/>
      </rPr>
      <t xml:space="preserve"> de acuerdo con los siguientes rubros:</t>
    </r>
  </si>
  <si>
    <t>a. Despido injustificado</t>
  </si>
  <si>
    <t>b. Finiquito por rescisión laboral</t>
  </si>
  <si>
    <t>c. Derecho de preferencia (antigüedad o ascenso)</t>
  </si>
  <si>
    <t>d. Pago de prestaciones pendientes</t>
  </si>
  <si>
    <t>e. Terminación voluntaria de la relación laboral</t>
  </si>
  <si>
    <t>f. Supuestos de Excepción 685-Ter LFT</t>
  </si>
  <si>
    <t>g. Otros</t>
  </si>
  <si>
    <t>TOTAL:</t>
  </si>
  <si>
    <r>
      <t xml:space="preserve">6. Total de solicitudes que fueron declaradas como </t>
    </r>
    <r>
      <rPr>
        <b/>
        <u/>
        <sz val="11"/>
        <color theme="1"/>
        <rFont val="Montserrat"/>
      </rPr>
      <t>incompetencia</t>
    </r>
    <r>
      <rPr>
        <b/>
        <sz val="11"/>
        <color theme="1"/>
        <rFont val="Montserrat"/>
      </rPr>
      <t xml:space="preserve"> por parte del Centro de Conciliación Local/Federal:</t>
    </r>
  </si>
  <si>
    <t>Señale lo que a continuación se indica:</t>
  </si>
  <si>
    <t>Antes de admisión (confirmación):</t>
  </si>
  <si>
    <r>
      <t xml:space="preserve">7. </t>
    </r>
    <r>
      <rPr>
        <b/>
        <u/>
        <sz val="10"/>
        <color theme="1"/>
        <rFont val="Montserrat"/>
      </rPr>
      <t>Citatorios emitidos</t>
    </r>
    <r>
      <rPr>
        <sz val="10"/>
        <color theme="1"/>
        <rFont val="Montserrat"/>
      </rPr>
      <t xml:space="preserve"> durante el periodo:</t>
    </r>
  </si>
  <si>
    <t>Después de admisión:</t>
  </si>
  <si>
    <r>
      <rPr>
        <sz val="10"/>
        <color theme="1"/>
        <rFont val="Montserrat"/>
      </rPr>
      <t xml:space="preserve">a. </t>
    </r>
    <r>
      <rPr>
        <u/>
        <sz val="10"/>
        <color theme="1"/>
        <rFont val="Montserrat"/>
      </rPr>
      <t>Diligenciados por autoridad</t>
    </r>
  </si>
  <si>
    <r>
      <rPr>
        <sz val="10"/>
        <color theme="1"/>
        <rFont val="Montserrat"/>
      </rPr>
      <t xml:space="preserve">b. </t>
    </r>
    <r>
      <rPr>
        <u/>
        <sz val="10"/>
        <color theme="1"/>
        <rFont val="Montserrat"/>
      </rPr>
      <t>Diligenciados por trabajador</t>
    </r>
  </si>
  <si>
    <r>
      <rPr>
        <sz val="10"/>
        <color theme="1"/>
        <rFont val="Montserrat"/>
      </rPr>
      <t xml:space="preserve">c. </t>
    </r>
    <r>
      <rPr>
        <u/>
        <sz val="10"/>
        <color theme="1"/>
        <rFont val="Montserrat"/>
      </rPr>
      <t>Dilegenciados por ambos</t>
    </r>
  </si>
  <si>
    <r>
      <t xml:space="preserve">8. </t>
    </r>
    <r>
      <rPr>
        <b/>
        <u/>
        <sz val="10"/>
        <color theme="1"/>
        <rFont val="Montserrat"/>
      </rPr>
      <t>Asuntos archivados por falta de interés</t>
    </r>
    <r>
      <rPr>
        <sz val="10"/>
        <color theme="1"/>
        <rFont val="Montserrat"/>
      </rPr>
      <t xml:space="preserve"> durante el periodo:</t>
    </r>
  </si>
  <si>
    <r>
      <t xml:space="preserve">9. </t>
    </r>
    <r>
      <rPr>
        <b/>
        <u/>
        <sz val="10"/>
        <color theme="1"/>
        <rFont val="Montserrat"/>
      </rPr>
      <t>Total de asuntos en trámite a la fecha</t>
    </r>
    <r>
      <rPr>
        <sz val="10"/>
        <color theme="1"/>
        <rFont val="Montserrat"/>
      </rPr>
      <t xml:space="preserve"> (incluyendo asuntos no resueltos de periodos anteriores):</t>
    </r>
  </si>
  <si>
    <r>
      <t xml:space="preserve">10. </t>
    </r>
    <r>
      <rPr>
        <b/>
        <u/>
        <sz val="10"/>
        <color theme="1"/>
        <rFont val="Montserrat"/>
      </rPr>
      <t>Audiencias celebradas</t>
    </r>
    <r>
      <rPr>
        <sz val="10"/>
        <color theme="1"/>
        <rFont val="Montserrat"/>
      </rPr>
      <t xml:space="preserve"> durante el periodo:</t>
    </r>
  </si>
  <si>
    <r>
      <t xml:space="preserve">11. Total de asuntos </t>
    </r>
    <r>
      <rPr>
        <b/>
        <u/>
        <sz val="11"/>
        <color theme="1"/>
        <rFont val="Montserrat"/>
      </rPr>
      <t xml:space="preserve">NO conciliados </t>
    </r>
    <r>
      <rPr>
        <b/>
        <sz val="11"/>
        <color theme="1"/>
        <rFont val="Montserrat"/>
      </rPr>
      <t>durante el periodo:</t>
    </r>
  </si>
  <si>
    <r>
      <t xml:space="preserve">12. Con base en lo señalado en la pregunta 11, indique los principales motivos por los cuales los asuntos </t>
    </r>
    <r>
      <rPr>
        <b/>
        <u/>
        <sz val="11"/>
        <color theme="1"/>
        <rFont val="Montserrat"/>
      </rPr>
      <t>NO son conciliados</t>
    </r>
    <r>
      <rPr>
        <b/>
        <sz val="11"/>
        <color theme="1"/>
        <rFont val="Montserrat"/>
      </rPr>
      <t>:</t>
    </r>
  </si>
  <si>
    <t>a. Derivados de conciliación:</t>
  </si>
  <si>
    <t>1.</t>
  </si>
  <si>
    <t>b. Incomparecencia del citado:</t>
  </si>
  <si>
    <t>2.</t>
  </si>
  <si>
    <t>3.</t>
  </si>
  <si>
    <t>4.</t>
  </si>
  <si>
    <t>5.</t>
  </si>
  <si>
    <r>
      <t xml:space="preserve">13. Total de </t>
    </r>
    <r>
      <rPr>
        <b/>
        <u/>
        <sz val="11"/>
        <color theme="1"/>
        <rFont val="Montserrat"/>
      </rPr>
      <t>convenios celebrados</t>
    </r>
    <r>
      <rPr>
        <b/>
        <sz val="11"/>
        <color theme="1"/>
        <rFont val="Montserrat"/>
      </rPr>
      <t>:</t>
    </r>
  </si>
  <si>
    <r>
      <t xml:space="preserve">14. Del total de convenios celebrados </t>
    </r>
    <r>
      <rPr>
        <b/>
        <u/>
        <sz val="11"/>
        <color theme="1"/>
        <rFont val="Montserrat"/>
      </rPr>
      <t>Derivados de conciliación</t>
    </r>
    <r>
      <rPr>
        <b/>
        <sz val="11"/>
        <color theme="1"/>
        <rFont val="Montserrat"/>
      </rPr>
      <t xml:space="preserve"> señalados en la pregunta 13, indique cuántos se resolvieron en:</t>
    </r>
  </si>
  <si>
    <t>a. Una audiencia:</t>
  </si>
  <si>
    <t>b. Ratificaciones de convenio:</t>
  </si>
  <si>
    <t>b. Dos audiencias:</t>
  </si>
  <si>
    <t>c. Tres audiencias:</t>
  </si>
  <si>
    <t>d. Cuatro o más audiencias:</t>
  </si>
  <si>
    <r>
      <t xml:space="preserve">15. Con base en lo señalado en la pregunta 13, indique el número de </t>
    </r>
    <r>
      <rPr>
        <b/>
        <u/>
        <sz val="11"/>
        <color theme="1"/>
        <rFont val="Montserrat"/>
      </rPr>
      <t>Convenios celebrados</t>
    </r>
    <r>
      <rPr>
        <b/>
        <sz val="11"/>
        <color theme="1"/>
        <rFont val="Montserrat"/>
      </rPr>
      <t xml:space="preserve"> como a continuación se indica:</t>
    </r>
  </si>
  <si>
    <t>a. Derivados de conciliación</t>
  </si>
  <si>
    <r>
      <t xml:space="preserve">Observaciones: </t>
    </r>
    <r>
      <rPr>
        <sz val="10"/>
        <color theme="1"/>
        <rFont val="Montserrat"/>
      </rPr>
      <t xml:space="preserve">Señale el número de días naturales que tomó resolver los </t>
    </r>
    <r>
      <rPr>
        <b/>
        <u/>
        <sz val="10"/>
        <color theme="1"/>
        <rFont val="Montserrat"/>
      </rPr>
      <t>tres asuntos de</t>
    </r>
    <r>
      <rPr>
        <sz val="10"/>
        <color theme="1"/>
        <rFont val="Montserrat"/>
      </rPr>
      <t>:</t>
    </r>
  </si>
  <si>
    <r>
      <t xml:space="preserve">Días naturales
</t>
    </r>
    <r>
      <rPr>
        <sz val="10"/>
        <color theme="1"/>
        <rFont val="Montserrat"/>
      </rPr>
      <t>(Desde la admisión de la solicitud)</t>
    </r>
  </si>
  <si>
    <t>Asuntos</t>
  </si>
  <si>
    <t>%</t>
  </si>
  <si>
    <t>Menos de 5 días</t>
  </si>
  <si>
    <r>
      <t>Menor duración</t>
    </r>
    <r>
      <rPr>
        <b/>
        <sz val="10"/>
        <color theme="1"/>
        <rFont val="Montserrat"/>
      </rPr>
      <t>:</t>
    </r>
  </si>
  <si>
    <t>De 6 a 15 días</t>
  </si>
  <si>
    <t>De 16 a 25 días</t>
  </si>
  <si>
    <t>De 26 a 35 días</t>
  </si>
  <si>
    <t>De 36 a 45 días</t>
  </si>
  <si>
    <r>
      <t>Mayor duración</t>
    </r>
    <r>
      <rPr>
        <b/>
        <sz val="10"/>
        <color theme="1"/>
        <rFont val="Montserrat"/>
      </rPr>
      <t>:</t>
    </r>
  </si>
  <si>
    <t>Más de 46 días</t>
  </si>
  <si>
    <t>Notas:</t>
  </si>
  <si>
    <t>1. En caso de que dos o más asuntos tengan el mismo tiempo de resolución, anotarlo las veces que sea necesarios. Por ejemplo, si tres asuntos se resolvieron en 2 días, anotar el número "2" tres veces.
2. En el supuesto de que un asunto tome menos de 24 hrs. en resolverse, anotar el número 1.
3. En caso de que el número de Convenios sea menor a 6, reportar los días en la sección de "Menor duración". Es decir, si se celebraron 2 convenios y estos tomaron 15 y 22 días en resolverse, anotar 15 y 22 en la sección de "Menor duración"</t>
  </si>
  <si>
    <t>Otras observaciones:</t>
  </si>
  <si>
    <t>b. Ratificaciones de convenio</t>
  </si>
  <si>
    <r>
      <t xml:space="preserve">Observaciones: </t>
    </r>
    <r>
      <rPr>
        <sz val="10"/>
        <color theme="1"/>
        <rFont val="Montserrat"/>
      </rPr>
      <t xml:space="preserve">Señale el número de días naturales que tomó concluir los </t>
    </r>
    <r>
      <rPr>
        <b/>
        <u/>
        <sz val="10"/>
        <color theme="1"/>
        <rFont val="Montserrat"/>
      </rPr>
      <t>tres asuntos de</t>
    </r>
    <r>
      <rPr>
        <sz val="10"/>
        <color theme="1"/>
        <rFont val="Montserrat"/>
      </rPr>
      <t>:</t>
    </r>
  </si>
  <si>
    <r>
      <t xml:space="preserve">16. Indique los principales motivos por los cuales los asuntos </t>
    </r>
    <r>
      <rPr>
        <b/>
        <u/>
        <sz val="11"/>
        <color theme="1"/>
        <rFont val="Montserrat"/>
      </rPr>
      <t>exceden los 45 días naturales de resolución</t>
    </r>
    <r>
      <rPr>
        <b/>
        <sz val="11"/>
        <color theme="1"/>
        <rFont val="Montserrat"/>
      </rPr>
      <t>:</t>
    </r>
  </si>
  <si>
    <r>
      <t xml:space="preserve">17. </t>
    </r>
    <r>
      <rPr>
        <b/>
        <u/>
        <sz val="10"/>
        <color theme="1"/>
        <rFont val="Montserrat"/>
      </rPr>
      <t>Montos acordados</t>
    </r>
    <r>
      <rPr>
        <sz val="10"/>
        <color theme="1"/>
        <rFont val="Montserrat"/>
      </rPr>
      <t>:</t>
    </r>
  </si>
  <si>
    <t>b. Por ratificación de convenio:</t>
  </si>
  <si>
    <r>
      <t xml:space="preserve">18. </t>
    </r>
    <r>
      <rPr>
        <b/>
        <u/>
        <sz val="10"/>
        <color theme="1"/>
        <rFont val="Montserrat"/>
      </rPr>
      <t>Montos pagados</t>
    </r>
    <r>
      <rPr>
        <sz val="10"/>
        <color theme="1"/>
        <rFont val="Montserrat"/>
      </rPr>
      <t>:</t>
    </r>
  </si>
  <si>
    <r>
      <t xml:space="preserve">19. </t>
    </r>
    <r>
      <rPr>
        <b/>
        <u/>
        <sz val="10"/>
        <color theme="1"/>
        <rFont val="Montserrat"/>
      </rPr>
      <t>Total de Convenios cumplimentados</t>
    </r>
    <r>
      <rPr>
        <sz val="10"/>
        <color theme="1"/>
        <rFont val="Montserrat"/>
      </rPr>
      <t xml:space="preserve"> durante el periodo:</t>
    </r>
  </si>
  <si>
    <r>
      <t xml:space="preserve">20. </t>
    </r>
    <r>
      <rPr>
        <b/>
        <u/>
        <sz val="10"/>
        <color theme="1"/>
        <rFont val="Montserrat"/>
      </rPr>
      <t>Total de Convenios incumplidos</t>
    </r>
    <r>
      <rPr>
        <sz val="10"/>
        <color theme="1"/>
        <rFont val="Montserrat"/>
      </rPr>
      <t xml:space="preserve"> (para ejecución ante Tribunales Laborales):</t>
    </r>
  </si>
  <si>
    <t>III. CONCILIACIÓN EN MATERIA COLECTIVA</t>
  </si>
  <si>
    <t>21. Total de asesorías brindadas:</t>
  </si>
  <si>
    <r>
      <t xml:space="preserve">22. Indique el número de </t>
    </r>
    <r>
      <rPr>
        <b/>
        <u/>
        <sz val="11"/>
        <color theme="1"/>
        <rFont val="Montserrat"/>
      </rPr>
      <t>Solicitudes presentadas</t>
    </r>
    <r>
      <rPr>
        <b/>
        <sz val="11"/>
        <color theme="1"/>
        <rFont val="Montserrat"/>
      </rPr>
      <t xml:space="preserve"> </t>
    </r>
    <r>
      <rPr>
        <sz val="11"/>
        <color theme="1"/>
        <rFont val="Montserrat"/>
      </rPr>
      <t xml:space="preserve">(ajenas a los convenios de sustitución patronal) </t>
    </r>
    <r>
      <rPr>
        <b/>
        <sz val="11"/>
        <color theme="1"/>
        <rFont val="Montserrat"/>
      </rPr>
      <t>en el Centro de Conciliación Local/Federal por:</t>
    </r>
  </si>
  <si>
    <r>
      <t xml:space="preserve">23. Indique el número de </t>
    </r>
    <r>
      <rPr>
        <b/>
        <u/>
        <sz val="11"/>
        <color theme="1"/>
        <rFont val="Montserrat"/>
      </rPr>
      <t>Solicitudes admitidas</t>
    </r>
    <r>
      <rPr>
        <b/>
        <sz val="11"/>
        <color theme="1"/>
        <rFont val="Montserrat"/>
      </rPr>
      <t xml:space="preserve"> </t>
    </r>
    <r>
      <rPr>
        <sz val="11"/>
        <color theme="1"/>
        <rFont val="Montserrat"/>
      </rPr>
      <t>(ajenas a los convenios de sustitución patronal)</t>
    </r>
    <r>
      <rPr>
        <b/>
        <sz val="11"/>
        <color theme="1"/>
        <rFont val="Montserrat"/>
      </rPr>
      <t xml:space="preserve"> en el Centro de Conciliación Local/Federal por:</t>
    </r>
  </si>
  <si>
    <t>Sede administrativa:</t>
  </si>
  <si>
    <t>Sede judicial:</t>
  </si>
  <si>
    <r>
      <t xml:space="preserve">24. Indique el número de solicitudes que fueron declaradas como </t>
    </r>
    <r>
      <rPr>
        <b/>
        <u/>
        <sz val="11"/>
        <color theme="1"/>
        <rFont val="Montserrat"/>
      </rPr>
      <t>incompetencia</t>
    </r>
    <r>
      <rPr>
        <b/>
        <sz val="11"/>
        <color theme="1"/>
        <rFont val="Montserrat"/>
      </rPr>
      <t xml:space="preserve"> </t>
    </r>
    <r>
      <rPr>
        <sz val="11"/>
        <color theme="1"/>
        <rFont val="Montserrat"/>
      </rPr>
      <t>(ajenas a los convenios de sustitución patronal)</t>
    </r>
    <r>
      <rPr>
        <b/>
        <sz val="11"/>
        <color theme="1"/>
        <rFont val="Montserrat"/>
      </rPr>
      <t xml:space="preserve"> por el Centro de Conciliación Local/Federal:</t>
    </r>
  </si>
  <si>
    <r>
      <t xml:space="preserve">25. Señale el número total de </t>
    </r>
    <r>
      <rPr>
        <b/>
        <u/>
        <sz val="11"/>
        <color theme="1"/>
        <rFont val="Montserrat"/>
      </rPr>
      <t>Asuntos en trámite a la fecha</t>
    </r>
    <r>
      <rPr>
        <b/>
        <sz val="11"/>
        <color theme="1"/>
        <rFont val="Montserrat"/>
      </rPr>
      <t xml:space="preserve"> </t>
    </r>
    <r>
      <rPr>
        <sz val="11"/>
        <color theme="1"/>
        <rFont val="Montserrat"/>
      </rPr>
      <t xml:space="preserve">(incluyendo asuntos no resueltos de periodos anteriores) </t>
    </r>
    <r>
      <rPr>
        <b/>
        <sz val="11"/>
        <color theme="1"/>
        <rFont val="Montserrat"/>
      </rPr>
      <t>por:</t>
    </r>
  </si>
  <si>
    <t>Antes de admisión</t>
  </si>
  <si>
    <r>
      <rPr>
        <b/>
        <sz val="10"/>
        <color theme="1"/>
        <rFont val="Montserrat"/>
      </rPr>
      <t>Sede administrativa</t>
    </r>
    <r>
      <rPr>
        <sz val="10"/>
        <color theme="1"/>
        <rFont val="Montserrat"/>
      </rPr>
      <t xml:space="preserve"> (incluir convenios de sustitución patronal):</t>
    </r>
  </si>
  <si>
    <t>Después de admisión</t>
  </si>
  <si>
    <r>
      <t xml:space="preserve">26. </t>
    </r>
    <r>
      <rPr>
        <b/>
        <u/>
        <sz val="11"/>
        <color theme="1"/>
        <rFont val="Montserrat"/>
      </rPr>
      <t>Asuntos archivados por falta de interés</t>
    </r>
    <r>
      <rPr>
        <b/>
        <sz val="11"/>
        <color theme="1"/>
        <rFont val="Montserrat"/>
      </rPr>
      <t xml:space="preserve"> </t>
    </r>
    <r>
      <rPr>
        <sz val="11"/>
        <color theme="1"/>
        <rFont val="Montserrat"/>
      </rPr>
      <t>(ajenos a los convenios de sustitución patronal)</t>
    </r>
    <r>
      <rPr>
        <b/>
        <sz val="11"/>
        <color theme="1"/>
        <rFont val="Montserrat"/>
      </rPr>
      <t xml:space="preserve"> durante el periodo:</t>
    </r>
  </si>
  <si>
    <r>
      <t xml:space="preserve">27. Indique el total de </t>
    </r>
    <r>
      <rPr>
        <b/>
        <u/>
        <sz val="11"/>
        <color theme="1"/>
        <rFont val="Montserrat"/>
      </rPr>
      <t>Asuntos conciliados</t>
    </r>
    <r>
      <rPr>
        <b/>
        <sz val="11"/>
        <color theme="1"/>
        <rFont val="Montserrat"/>
      </rPr>
      <t xml:space="preserve"> por:</t>
    </r>
  </si>
  <si>
    <r>
      <t xml:space="preserve">28. </t>
    </r>
    <r>
      <rPr>
        <b/>
        <u/>
        <sz val="11"/>
        <color theme="1"/>
        <rFont val="Montserrat"/>
      </rPr>
      <t>Asuntos NO conciliados:</t>
    </r>
  </si>
  <si>
    <r>
      <t xml:space="preserve">29. Con base en lo señalado en la pregunta 28, indique los principales motivos por los cuales los asuntos </t>
    </r>
    <r>
      <rPr>
        <b/>
        <u/>
        <sz val="11"/>
        <color theme="1"/>
        <rFont val="Montserrat"/>
      </rPr>
      <t>NO son conciliados</t>
    </r>
    <r>
      <rPr>
        <b/>
        <sz val="11"/>
        <color theme="1"/>
        <rFont val="Montserrat"/>
      </rPr>
      <t>:</t>
    </r>
  </si>
  <si>
    <r>
      <t xml:space="preserve">30. CASO ESPECIAL. 
Indique lo que a continuación se señala sobre los </t>
    </r>
    <r>
      <rPr>
        <b/>
        <u/>
        <sz val="11"/>
        <color theme="1"/>
        <rFont val="Montserrat"/>
      </rPr>
      <t>CONVENIOS DE SUSTITUCIÓN PATRONAL</t>
    </r>
    <r>
      <rPr>
        <b/>
        <sz val="11"/>
        <color theme="1"/>
        <rFont val="Montserrat"/>
      </rPr>
      <t>:</t>
    </r>
  </si>
  <si>
    <t>Solicitudes presentadas:</t>
  </si>
  <si>
    <t>Incompetencias:</t>
  </si>
  <si>
    <t>Solicitudes admitidas (confirmadas):</t>
  </si>
  <si>
    <t>Asuntos concluidos:</t>
  </si>
  <si>
    <t>Archivados por falta de interés:</t>
  </si>
  <si>
    <t>Elaboró:</t>
  </si>
  <si>
    <t>Revisó:</t>
  </si>
  <si>
    <r>
      <rPr>
        <b/>
        <sz val="20"/>
        <color theme="1"/>
        <rFont val="Montserrat"/>
      </rPr>
      <t>IMPORTANTE:</t>
    </r>
    <r>
      <rPr>
        <sz val="20"/>
        <color theme="1"/>
        <rFont val="Montserrat"/>
      </rPr>
      <t xml:space="preserve"> </t>
    </r>
    <r>
      <rPr>
        <sz val="11"/>
        <color theme="1"/>
        <rFont val="Montserrat"/>
      </rPr>
      <t xml:space="preserve">
</t>
    </r>
    <r>
      <rPr>
        <sz val="16"/>
        <color theme="1"/>
        <rFont val="Montserrat"/>
      </rPr>
      <t>Remitir el archivo en formato Excel. No convertir a PDF o algún otro formato.</t>
    </r>
  </si>
  <si>
    <t>PREGUNTA</t>
  </si>
  <si>
    <t>PREG_ID</t>
  </si>
  <si>
    <t>MAT_ID</t>
  </si>
  <si>
    <t>MATERIA</t>
  </si>
  <si>
    <t>TRAM_ID</t>
  </si>
  <si>
    <t>TRÁMITE</t>
  </si>
  <si>
    <t>TTRAM_ID</t>
  </si>
  <si>
    <t>TIPO DE TRÁMITE</t>
  </si>
  <si>
    <t>SUBTTRAM_ID</t>
  </si>
  <si>
    <t>SUBTIPO DE TRÁMITE</t>
  </si>
  <si>
    <t>CANTIDAD</t>
  </si>
  <si>
    <t>01</t>
  </si>
  <si>
    <t>01/01</t>
  </si>
  <si>
    <t>Personal</t>
  </si>
  <si>
    <t>01/0101</t>
  </si>
  <si>
    <t>Conciliadores</t>
  </si>
  <si>
    <t>01/010101</t>
  </si>
  <si>
    <t>01/01010101</t>
  </si>
  <si>
    <t>Mujeres</t>
  </si>
  <si>
    <t>01/010102</t>
  </si>
  <si>
    <t>01/01010201</t>
  </si>
  <si>
    <t>01/010103</t>
  </si>
  <si>
    <t>01/01010301</t>
  </si>
  <si>
    <t>01/01010102</t>
  </si>
  <si>
    <t>Hombres</t>
  </si>
  <si>
    <t>01/01010202</t>
  </si>
  <si>
    <t>01/01010302</t>
  </si>
  <si>
    <t>02</t>
  </si>
  <si>
    <t>02/01</t>
  </si>
  <si>
    <t>02/0102</t>
  </si>
  <si>
    <t>02/010201</t>
  </si>
  <si>
    <t>02/01020101</t>
  </si>
  <si>
    <t>02/010202</t>
  </si>
  <si>
    <t>02/01020201</t>
  </si>
  <si>
    <t>03</t>
  </si>
  <si>
    <t>03/02</t>
  </si>
  <si>
    <t>Individual</t>
  </si>
  <si>
    <t>03/0201</t>
  </si>
  <si>
    <t>Asesorías brindadas</t>
  </si>
  <si>
    <t>03/020101</t>
  </si>
  <si>
    <t>03/02010101</t>
  </si>
  <si>
    <t>04</t>
  </si>
  <si>
    <t>04/02</t>
  </si>
  <si>
    <t>04/0202</t>
  </si>
  <si>
    <t>Solicitudes presentadas</t>
  </si>
  <si>
    <t>04/020201</t>
  </si>
  <si>
    <t>Despido injustificado</t>
  </si>
  <si>
    <t>04/02020101</t>
  </si>
  <si>
    <t>04/020202</t>
  </si>
  <si>
    <t>Finiquito por rescisión laboral</t>
  </si>
  <si>
    <t>04/02020201</t>
  </si>
  <si>
    <t>04/020203</t>
  </si>
  <si>
    <t>Derecho de preferencia (antigüedad o ascenso)</t>
  </si>
  <si>
    <t>04/02020301</t>
  </si>
  <si>
    <t>04/020204</t>
  </si>
  <si>
    <t>Pago de prestaciones pendientes</t>
  </si>
  <si>
    <t>04/02020401</t>
  </si>
  <si>
    <t>04/020205</t>
  </si>
  <si>
    <t>Terminación voluntaria de la relación laboral</t>
  </si>
  <si>
    <t>04/02020501</t>
  </si>
  <si>
    <t>04/020206</t>
  </si>
  <si>
    <t>Supuestos de Excepción 685-Ter LFT</t>
  </si>
  <si>
    <t>04/02020601</t>
  </si>
  <si>
    <t>04/020207</t>
  </si>
  <si>
    <t>Otros</t>
  </si>
  <si>
    <t>04/02020701</t>
  </si>
  <si>
    <t>04/02020102</t>
  </si>
  <si>
    <t>04/02020202</t>
  </si>
  <si>
    <t>04/02020302</t>
  </si>
  <si>
    <t>04/02020402</t>
  </si>
  <si>
    <t>04/02020502</t>
  </si>
  <si>
    <t>04/02020602</t>
  </si>
  <si>
    <t>04/02020702</t>
  </si>
  <si>
    <t>05</t>
  </si>
  <si>
    <t>05/02</t>
  </si>
  <si>
    <t>05/0203</t>
  </si>
  <si>
    <t>Solicitudes admitidas (confirmadas)</t>
  </si>
  <si>
    <t>05/020301</t>
  </si>
  <si>
    <t>05/02030101</t>
  </si>
  <si>
    <t>05/020302</t>
  </si>
  <si>
    <t>05/02030201</t>
  </si>
  <si>
    <t>05/020303</t>
  </si>
  <si>
    <t>05/02030301</t>
  </si>
  <si>
    <t>05/020304</t>
  </si>
  <si>
    <t>05/02030401</t>
  </si>
  <si>
    <t>05/020305</t>
  </si>
  <si>
    <t>05/02030501</t>
  </si>
  <si>
    <t>05/020306</t>
  </si>
  <si>
    <t>05/02030601</t>
  </si>
  <si>
    <t>05/020307</t>
  </si>
  <si>
    <t>05/02030701</t>
  </si>
  <si>
    <t>05/02030102</t>
  </si>
  <si>
    <t>05/02030202</t>
  </si>
  <si>
    <t>05/02030302</t>
  </si>
  <si>
    <t>05/02030402</t>
  </si>
  <si>
    <t>05/02030502</t>
  </si>
  <si>
    <t>05/02030602</t>
  </si>
  <si>
    <t>05/02030702</t>
  </si>
  <si>
    <t>06</t>
  </si>
  <si>
    <t>06/02</t>
  </si>
  <si>
    <t>06/0204</t>
  </si>
  <si>
    <t>Incompetencias</t>
  </si>
  <si>
    <t>06/020401</t>
  </si>
  <si>
    <t>06/02040101</t>
  </si>
  <si>
    <t>06/020402</t>
  </si>
  <si>
    <t>06/02040201</t>
  </si>
  <si>
    <t>07</t>
  </si>
  <si>
    <t>07/02</t>
  </si>
  <si>
    <t>07/0205</t>
  </si>
  <si>
    <t>Citatorios emitidos</t>
  </si>
  <si>
    <t>07/020501</t>
  </si>
  <si>
    <t>Diligenciados por autoridad</t>
  </si>
  <si>
    <t>07/02050101</t>
  </si>
  <si>
    <t>Notificados por autoridad</t>
  </si>
  <si>
    <t>07/020502</t>
  </si>
  <si>
    <t>Diligenciados por trabajador</t>
  </si>
  <si>
    <t>07/02050201</t>
  </si>
  <si>
    <t>Notificados por trabajador</t>
  </si>
  <si>
    <t>07/020503</t>
  </si>
  <si>
    <t>Diligenciados por ambos</t>
  </si>
  <si>
    <t>07/02050301</t>
  </si>
  <si>
    <t>Notificados por ambos</t>
  </si>
  <si>
    <t>08</t>
  </si>
  <si>
    <t>08/02</t>
  </si>
  <si>
    <t>08/0206</t>
  </si>
  <si>
    <t>Asuntos archivados por falta de interés</t>
  </si>
  <si>
    <t>08/020601</t>
  </si>
  <si>
    <t>08/02060101</t>
  </si>
  <si>
    <t>09</t>
  </si>
  <si>
    <t>09/02</t>
  </si>
  <si>
    <t>09/0207</t>
  </si>
  <si>
    <t>Asuntos en trámite a la fecha</t>
  </si>
  <si>
    <t>09/020701</t>
  </si>
  <si>
    <t>09/02070101</t>
  </si>
  <si>
    <t>10</t>
  </si>
  <si>
    <t>10/02</t>
  </si>
  <si>
    <t>10/0208</t>
  </si>
  <si>
    <t>Audiencias celebradas</t>
  </si>
  <si>
    <t>10/020801</t>
  </si>
  <si>
    <t>10/02080101</t>
  </si>
  <si>
    <t>11</t>
  </si>
  <si>
    <t>11/02</t>
  </si>
  <si>
    <t>11/0209</t>
  </si>
  <si>
    <t>Asuntos No conciliados</t>
  </si>
  <si>
    <t>11/020901</t>
  </si>
  <si>
    <t>Derivados de conciliación</t>
  </si>
  <si>
    <t>11/02090101</t>
  </si>
  <si>
    <t>11/020902</t>
  </si>
  <si>
    <t>Incomparecencia del citado</t>
  </si>
  <si>
    <t>11/02090201</t>
  </si>
  <si>
    <t>13</t>
  </si>
  <si>
    <t>13/02</t>
  </si>
  <si>
    <t>13/0210</t>
  </si>
  <si>
    <t>Convenios celebrados</t>
  </si>
  <si>
    <t>13/021001</t>
  </si>
  <si>
    <t>13/02100101</t>
  </si>
  <si>
    <t>13/021002</t>
  </si>
  <si>
    <t>Ratificaciones de convenio</t>
  </si>
  <si>
    <t>13/02100201</t>
  </si>
  <si>
    <t>14</t>
  </si>
  <si>
    <t>14/02</t>
  </si>
  <si>
    <t>14/0211</t>
  </si>
  <si>
    <t>Audiencias para el desahogo</t>
  </si>
  <si>
    <t>14/021101</t>
  </si>
  <si>
    <t>Una audiencia</t>
  </si>
  <si>
    <t>14/02110101</t>
  </si>
  <si>
    <t>14/021102</t>
  </si>
  <si>
    <t>Dos audiencias</t>
  </si>
  <si>
    <t>14/02110201</t>
  </si>
  <si>
    <t>14/021103</t>
  </si>
  <si>
    <t>Tres audiencias</t>
  </si>
  <si>
    <t>14/02110301</t>
  </si>
  <si>
    <t>14/021104</t>
  </si>
  <si>
    <t>Cuatro o más audiencias</t>
  </si>
  <si>
    <t>14/02110401</t>
  </si>
  <si>
    <t>15a</t>
  </si>
  <si>
    <t>15a/02</t>
  </si>
  <si>
    <t>15a/0212</t>
  </si>
  <si>
    <t>Tiempo promedio de resolución del asunto de menor duración</t>
  </si>
  <si>
    <t>15a/021201</t>
  </si>
  <si>
    <t>15a/02120101</t>
  </si>
  <si>
    <t>15a/021202</t>
  </si>
  <si>
    <t>15a/02120201</t>
  </si>
  <si>
    <t>15a/0213</t>
  </si>
  <si>
    <t>Tiempo promedio de resolución del asunto de mayor duración</t>
  </si>
  <si>
    <t>15a/021301</t>
  </si>
  <si>
    <t>15a/02130101</t>
  </si>
  <si>
    <t>15a/021302</t>
  </si>
  <si>
    <t>15a/02130201</t>
  </si>
  <si>
    <t>17</t>
  </si>
  <si>
    <t>17/02</t>
  </si>
  <si>
    <t>17/0214</t>
  </si>
  <si>
    <t>Montos acordados</t>
  </si>
  <si>
    <t>17/021401</t>
  </si>
  <si>
    <t>17/02140101</t>
  </si>
  <si>
    <t>17/021402</t>
  </si>
  <si>
    <t>Por ratificación de convenio</t>
  </si>
  <si>
    <t>17/02140201</t>
  </si>
  <si>
    <t>18</t>
  </si>
  <si>
    <t>18/02</t>
  </si>
  <si>
    <t>18/0215</t>
  </si>
  <si>
    <t>Montos pagados</t>
  </si>
  <si>
    <t>18/021501</t>
  </si>
  <si>
    <t>18/02150101</t>
  </si>
  <si>
    <t>18/021502</t>
  </si>
  <si>
    <t>18/02150201</t>
  </si>
  <si>
    <t>19</t>
  </si>
  <si>
    <t>19/02</t>
  </si>
  <si>
    <t>19/0216</t>
  </si>
  <si>
    <t>Convenios cumplimentados</t>
  </si>
  <si>
    <t>19/021601</t>
  </si>
  <si>
    <t>19/02160101</t>
  </si>
  <si>
    <t>20</t>
  </si>
  <si>
    <t>20/02</t>
  </si>
  <si>
    <t>20/0217</t>
  </si>
  <si>
    <t>Convenios incumplidos (para ejecución ante Tribunales Laborales)</t>
  </si>
  <si>
    <t>20/021701</t>
  </si>
  <si>
    <t>20/02170101</t>
  </si>
  <si>
    <t>21</t>
  </si>
  <si>
    <t>21/03</t>
  </si>
  <si>
    <t>Colectivo</t>
  </si>
  <si>
    <t>21/0301</t>
  </si>
  <si>
    <t>21/030101</t>
  </si>
  <si>
    <t>21/03010101</t>
  </si>
  <si>
    <t>22</t>
  </si>
  <si>
    <t>22/03</t>
  </si>
  <si>
    <t>22/0302</t>
  </si>
  <si>
    <t>22/030201</t>
  </si>
  <si>
    <t>Sede administrativa</t>
  </si>
  <si>
    <t>22/03020101</t>
  </si>
  <si>
    <t>22/030202</t>
  </si>
  <si>
    <t>Sede judicial</t>
  </si>
  <si>
    <t>22/03020201</t>
  </si>
  <si>
    <t>23</t>
  </si>
  <si>
    <t>23/03</t>
  </si>
  <si>
    <t>23/0303</t>
  </si>
  <si>
    <t>23/030301</t>
  </si>
  <si>
    <t>23/03030101</t>
  </si>
  <si>
    <t>23/030302</t>
  </si>
  <si>
    <t>23/03030201</t>
  </si>
  <si>
    <t>24</t>
  </si>
  <si>
    <t>24/03</t>
  </si>
  <si>
    <t>24/0304</t>
  </si>
  <si>
    <t>24/030401</t>
  </si>
  <si>
    <t>24/03040101</t>
  </si>
  <si>
    <t>24/03040102</t>
  </si>
  <si>
    <t>24/030402</t>
  </si>
  <si>
    <t>24/03040201</t>
  </si>
  <si>
    <t>24/03040202</t>
  </si>
  <si>
    <t>25</t>
  </si>
  <si>
    <t>25/03</t>
  </si>
  <si>
    <t>25/0305</t>
  </si>
  <si>
    <t>25/030501</t>
  </si>
  <si>
    <t>25/03050101</t>
  </si>
  <si>
    <t>25/030502</t>
  </si>
  <si>
    <t>25/03050201</t>
  </si>
  <si>
    <t>26</t>
  </si>
  <si>
    <t>26/03</t>
  </si>
  <si>
    <t>26/0306</t>
  </si>
  <si>
    <t>26/030601</t>
  </si>
  <si>
    <t>26/03060101</t>
  </si>
  <si>
    <t>26/030602</t>
  </si>
  <si>
    <t>26/03060201</t>
  </si>
  <si>
    <t>27</t>
  </si>
  <si>
    <t>27/03</t>
  </si>
  <si>
    <t>27/0307</t>
  </si>
  <si>
    <t>Asuntos conciliados</t>
  </si>
  <si>
    <t>27/030701</t>
  </si>
  <si>
    <t>27/03070101</t>
  </si>
  <si>
    <t>27/030702</t>
  </si>
  <si>
    <t>27/03070201</t>
  </si>
  <si>
    <t>28</t>
  </si>
  <si>
    <t>28/03</t>
  </si>
  <si>
    <t>28/0308</t>
  </si>
  <si>
    <t>28/030801</t>
  </si>
  <si>
    <t>28/03080101</t>
  </si>
  <si>
    <t>28/030802</t>
  </si>
  <si>
    <t>28/03080201</t>
  </si>
  <si>
    <t>30</t>
  </si>
  <si>
    <t>30/03</t>
  </si>
  <si>
    <t>30/0309</t>
  </si>
  <si>
    <t>Convenios de sustitución patronal</t>
  </si>
  <si>
    <t>30/030901</t>
  </si>
  <si>
    <t>30/03090101</t>
  </si>
  <si>
    <t>30/030902</t>
  </si>
  <si>
    <t>30/03090201</t>
  </si>
  <si>
    <t>30/030903</t>
  </si>
  <si>
    <t>30/03090301</t>
  </si>
  <si>
    <t>30/030904</t>
  </si>
  <si>
    <t>Asuntos concluidos</t>
  </si>
  <si>
    <t>30/03090401</t>
  </si>
  <si>
    <t>30/030905</t>
  </si>
  <si>
    <t>30/03090501</t>
  </si>
  <si>
    <t>DN_ID</t>
  </si>
  <si>
    <t>DÍAS NATURALES</t>
  </si>
  <si>
    <t>PORCENTAJE</t>
  </si>
  <si>
    <t>15</t>
  </si>
  <si>
    <t>15/02</t>
  </si>
  <si>
    <t>15/0201</t>
  </si>
  <si>
    <t>15/020101</t>
  </si>
  <si>
    <t>15/020102</t>
  </si>
  <si>
    <t>15/020103</t>
  </si>
  <si>
    <t>15/020104</t>
  </si>
  <si>
    <t>15/020105</t>
  </si>
  <si>
    <t>15/020106</t>
  </si>
  <si>
    <t>15/0202</t>
  </si>
  <si>
    <t>15/020201</t>
  </si>
  <si>
    <t>15/020202</t>
  </si>
  <si>
    <t>15/020203</t>
  </si>
  <si>
    <t>15/020204</t>
  </si>
  <si>
    <t>15/020205</t>
  </si>
  <si>
    <t>15/020206</t>
  </si>
  <si>
    <t>Asuntos de menor duración (Individual)</t>
  </si>
  <si>
    <t>Asuntos de mayor duración (Individual)</t>
  </si>
  <si>
    <t>Guerrero</t>
  </si>
  <si>
    <t>9:00 a 4:30</t>
  </si>
  <si>
    <t>Acapulco</t>
  </si>
  <si>
    <t>NINGUNA</t>
  </si>
  <si>
    <t>LIC. ESMERALDA GUZMÁN MELCHOR</t>
  </si>
  <si>
    <t xml:space="preserve">PRETENCIONES SUPERIORES A LOS PARAMETROS DE LA CONCILIACION LABORAL </t>
  </si>
  <si>
    <t>EL GRAN NUMERO DE SOLICITANTES DE AUDIENCIA DE CONCILIACION.</t>
  </si>
  <si>
    <t xml:space="preserve">LA PRIMERA AUDIENCIA SE DA HASTA LOS 35 O 36 DIAS </t>
  </si>
  <si>
    <t xml:space="preserve">NO SE LOGRO NOTIFICAR Y SE GENERAN NUEVOS CITARORIOS PARA CONCILIACIÓN </t>
  </si>
  <si>
    <t xml:space="preserve">SATURACIÓN DEL SISTEMA </t>
  </si>
  <si>
    <t xml:space="preserve">PERIODO VACACIONAL Y/O DIAS FESTIVOS </t>
  </si>
  <si>
    <t>INFLUENCIA NEGATIVA Y DESINFORMACIÓN DE LA PERSONA DE CONFIANZA</t>
  </si>
  <si>
    <t xml:space="preserve">NO SE PRESENTAN LOS CITADOS </t>
  </si>
  <si>
    <t xml:space="preserve">POSTURAS INFLEXIBLES </t>
  </si>
  <si>
    <t xml:space="preserve">ASUNTOS DE SEGURIDAD SOCIAL </t>
  </si>
  <si>
    <t>01 al 30 de septiembre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</si>
</sst>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_-&quot;$&quot;* #,##0.00_-;\-&quot;$&quot;* #,##0.00_-;_-&quot;$&quot;* &quot;-&quot;??_-;_-@_-"/>
    <numFmt numFmtId="165" formatCode="0.0%"/>
  </numFmts>
  <fonts count="22" x14ac:knownFonts="1">
    <font>
      <sz val="11"/>
      <color theme="1"/>
      <name val="Calibri"/>
      <family val="2"/>
      <scheme val="minor"/>
    </font>
    <font>
      <sz val="11"/>
      <color theme="1"/>
      <name val="Calibri"/>
      <family val="2"/>
      <scheme val="minor"/>
    </font>
    <font>
      <sz val="11"/>
      <color theme="1"/>
      <name val="Montserrat"/>
    </font>
    <font>
      <sz val="8"/>
      <color theme="1"/>
      <name val="Montserrat"/>
    </font>
    <font>
      <sz val="10"/>
      <color theme="1"/>
      <name val="Montserrat"/>
    </font>
    <font>
      <b/>
      <sz val="11"/>
      <color theme="1"/>
      <name val="Montserrat"/>
    </font>
    <font>
      <b/>
      <u/>
      <sz val="11"/>
      <color theme="1"/>
      <name val="Montserrat"/>
    </font>
    <font>
      <b/>
      <sz val="14"/>
      <color theme="1"/>
      <name val="Montserrat"/>
    </font>
    <font>
      <b/>
      <sz val="20"/>
      <color theme="1"/>
      <name val="Montserrat"/>
    </font>
    <font>
      <b/>
      <sz val="10"/>
      <color theme="1"/>
      <name val="Montserrat"/>
    </font>
    <font>
      <sz val="11"/>
      <color theme="0"/>
      <name val="Montserrat"/>
    </font>
    <font>
      <b/>
      <u/>
      <sz val="10"/>
      <color theme="1"/>
      <name val="Montserrat"/>
    </font>
    <font>
      <u/>
      <sz val="10"/>
      <color theme="1"/>
      <name val="Montserrat"/>
    </font>
    <font>
      <i/>
      <sz val="10"/>
      <color theme="1"/>
      <name val="Montserrat"/>
    </font>
    <font>
      <b/>
      <sz val="20"/>
      <color theme="0"/>
      <name val="Montserrat"/>
    </font>
    <font>
      <b/>
      <u/>
      <sz val="20"/>
      <color theme="0"/>
      <name val="Montserrat"/>
    </font>
    <font>
      <b/>
      <sz val="26"/>
      <color theme="0"/>
      <name val="Montserrat"/>
    </font>
    <font>
      <sz val="8"/>
      <name val="Calibri"/>
      <family val="2"/>
      <scheme val="minor"/>
    </font>
    <font>
      <b/>
      <sz val="18"/>
      <color theme="1"/>
      <name val="Calibri"/>
      <family val="2"/>
      <scheme val="minor"/>
    </font>
    <font>
      <sz val="16"/>
      <color theme="1"/>
      <name val="Montserrat"/>
    </font>
    <font>
      <sz val="20"/>
      <color theme="1"/>
      <name val="Montserrat"/>
    </font>
    <font>
      <sz val="7.5"/>
      <color theme="1"/>
      <name val="Montserrat"/>
    </font>
  </fonts>
  <fills count="10">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6"/>
        <bgColor indexed="64"/>
      </patternFill>
    </fill>
    <fill>
      <patternFill patternType="solid">
        <fgColor rgb="FF13322B"/>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0000"/>
        <bgColor indexed="64"/>
      </patternFill>
    </fill>
    <fill>
      <patternFill patternType="solid">
        <fgColor rgb="FFB38E5D"/>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s>
  <cellStyleXfs count="3">
    <xf numFmtId="0" fontId="0" fillId="0" borderId="0"/>
    <xf numFmtId="9" fontId="1" fillId="0" borderId="0" applyFont="0" applyFill="0" applyBorder="0" applyAlignment="0" applyProtection="0"/>
    <xf numFmtId="164" fontId="1" fillId="0" borderId="0" applyFont="0" applyFill="0" applyBorder="0" applyAlignment="0" applyProtection="0"/>
  </cellStyleXfs>
  <cellXfs count="90">
    <xf numFmtId="0" fontId="0" fillId="0" borderId="0" xfId="0"/>
    <xf numFmtId="0" fontId="2" fillId="2" borderId="0" xfId="0" applyFont="1" applyFill="1"/>
    <xf numFmtId="0" fontId="2" fillId="2" borderId="0" xfId="0" quotePrefix="1" applyFont="1" applyFill="1" applyAlignment="1">
      <alignment horizontal="right" vertical="center"/>
    </xf>
    <xf numFmtId="0" fontId="2" fillId="2" borderId="0" xfId="0" quotePrefix="1" applyFont="1" applyFill="1"/>
    <xf numFmtId="0" fontId="4" fillId="2" borderId="0" xfId="0" applyFont="1" applyFill="1" applyAlignment="1">
      <alignment horizontal="right" vertical="center"/>
    </xf>
    <xf numFmtId="3" fontId="2" fillId="2" borderId="2" xfId="0" applyNumberFormat="1" applyFont="1" applyFill="1" applyBorder="1" applyAlignment="1" applyProtection="1">
      <alignment horizontal="center" vertical="center"/>
      <protection locked="0"/>
    </xf>
    <xf numFmtId="0" fontId="4" fillId="2" borderId="0" xfId="0" applyFont="1" applyFill="1" applyAlignment="1">
      <alignment horizontal="left" vertical="center"/>
    </xf>
    <xf numFmtId="0" fontId="3" fillId="2" borderId="0" xfId="0" applyFont="1" applyFill="1" applyAlignment="1" applyProtection="1">
      <alignment horizontal="left" vertical="center" wrapText="1"/>
      <protection locked="0"/>
    </xf>
    <xf numFmtId="0" fontId="2" fillId="4" borderId="0" xfId="0" applyFont="1" applyFill="1" applyAlignment="1">
      <alignment horizontal="centerContinuous" vertical="center"/>
    </xf>
    <xf numFmtId="0" fontId="7" fillId="4" borderId="0" xfId="0" quotePrefix="1" applyFont="1" applyFill="1" applyAlignment="1">
      <alignment horizontal="centerContinuous" vertical="center"/>
    </xf>
    <xf numFmtId="0" fontId="8" fillId="4" borderId="0" xfId="0" applyFont="1" applyFill="1" applyAlignment="1">
      <alignment horizontal="centerContinuous" vertical="center"/>
    </xf>
    <xf numFmtId="0" fontId="4" fillId="2" borderId="0" xfId="0" applyFont="1" applyFill="1" applyAlignment="1">
      <alignment horizontal="left" vertical="center" wrapText="1"/>
    </xf>
    <xf numFmtId="0" fontId="4" fillId="2" borderId="0" xfId="0" applyFont="1" applyFill="1"/>
    <xf numFmtId="3" fontId="10" fillId="2" borderId="0" xfId="0" applyNumberFormat="1" applyFont="1" applyFill="1"/>
    <xf numFmtId="0" fontId="5" fillId="2" borderId="0" xfId="0" applyFont="1" applyFill="1" applyAlignment="1">
      <alignment horizontal="center" vertical="center"/>
    </xf>
    <xf numFmtId="0" fontId="2" fillId="2" borderId="2" xfId="0" applyFont="1" applyFill="1" applyBorder="1" applyAlignment="1" applyProtection="1">
      <alignment horizontal="left" vertical="center"/>
      <protection locked="0"/>
    </xf>
    <xf numFmtId="0" fontId="5" fillId="2" borderId="0" xfId="0" applyFont="1" applyFill="1" applyAlignment="1">
      <alignment horizontal="right" vertical="center"/>
    </xf>
    <xf numFmtId="0" fontId="2" fillId="2" borderId="0" xfId="0" applyFont="1" applyFill="1" applyAlignment="1">
      <alignment wrapText="1"/>
    </xf>
    <xf numFmtId="0" fontId="2" fillId="2" borderId="0" xfId="0" applyFont="1" applyFill="1" applyAlignment="1">
      <alignment horizontal="left" indent="2"/>
    </xf>
    <xf numFmtId="0" fontId="12" fillId="2" borderId="0" xfId="0" applyFont="1" applyFill="1" applyAlignment="1">
      <alignment horizontal="left" vertical="center" indent="4"/>
    </xf>
    <xf numFmtId="0" fontId="9" fillId="6" borderId="1" xfId="0" applyFont="1" applyFill="1" applyBorder="1" applyAlignment="1">
      <alignment horizontal="center" vertical="center"/>
    </xf>
    <xf numFmtId="0" fontId="4" fillId="2" borderId="1" xfId="0" applyFont="1" applyFill="1" applyBorder="1" applyAlignment="1">
      <alignment horizontal="center" vertical="center"/>
    </xf>
    <xf numFmtId="3" fontId="4" fillId="2" borderId="1" xfId="0" applyNumberFormat="1" applyFont="1" applyFill="1" applyBorder="1" applyAlignment="1" applyProtection="1">
      <alignment horizontal="center" vertical="center"/>
      <protection locked="0"/>
    </xf>
    <xf numFmtId="165" fontId="4" fillId="2" borderId="1" xfId="1" applyNumberFormat="1" applyFont="1" applyFill="1" applyBorder="1" applyAlignment="1" applyProtection="1">
      <alignment horizontal="center" vertical="center"/>
    </xf>
    <xf numFmtId="3" fontId="9" fillId="6" borderId="1" xfId="0" applyNumberFormat="1" applyFont="1" applyFill="1" applyBorder="1" applyAlignment="1">
      <alignment horizontal="center" vertical="center"/>
    </xf>
    <xf numFmtId="9" fontId="9" fillId="6" borderId="1" xfId="1" applyFont="1" applyFill="1" applyBorder="1" applyAlignment="1" applyProtection="1">
      <alignment horizontal="center" vertical="center"/>
    </xf>
    <xf numFmtId="0" fontId="11" fillId="2" borderId="0" xfId="0" applyFont="1" applyFill="1"/>
    <xf numFmtId="3" fontId="4" fillId="2" borderId="2" xfId="0" applyNumberFormat="1" applyFont="1" applyFill="1" applyBorder="1" applyAlignment="1" applyProtection="1">
      <alignment horizontal="center" vertical="center"/>
      <protection locked="0"/>
    </xf>
    <xf numFmtId="0" fontId="18" fillId="2" borderId="0" xfId="0" applyFont="1" applyFill="1" applyAlignment="1">
      <alignment horizontal="left" vertical="center"/>
    </xf>
    <xf numFmtId="3" fontId="0" fillId="2" borderId="0" xfId="0" applyNumberFormat="1" applyFill="1" applyAlignment="1">
      <alignment horizontal="center" vertical="center"/>
    </xf>
    <xf numFmtId="0" fontId="0" fillId="2" borderId="0" xfId="0" applyFill="1"/>
    <xf numFmtId="3" fontId="0" fillId="2" borderId="0" xfId="0" applyNumberFormat="1" applyFill="1"/>
    <xf numFmtId="0" fontId="0" fillId="2" borderId="1" xfId="0" applyFill="1" applyBorder="1"/>
    <xf numFmtId="3" fontId="0" fillId="2" borderId="1" xfId="0" applyNumberFormat="1" applyFill="1" applyBorder="1" applyAlignment="1">
      <alignment horizontal="center" vertical="center"/>
    </xf>
    <xf numFmtId="0" fontId="2" fillId="2" borderId="0" xfId="0" applyFont="1" applyFill="1" applyAlignment="1">
      <alignment vertical="center"/>
    </xf>
    <xf numFmtId="3" fontId="2" fillId="2" borderId="1" xfId="0" applyNumberFormat="1" applyFont="1" applyFill="1" applyBorder="1" applyAlignment="1" applyProtection="1">
      <alignment horizontal="center" vertical="center"/>
      <protection locked="0"/>
    </xf>
    <xf numFmtId="0" fontId="5" fillId="2" borderId="6" xfId="0" applyFont="1" applyFill="1" applyBorder="1" applyAlignment="1">
      <alignment horizontal="right" vertical="center"/>
    </xf>
    <xf numFmtId="0" fontId="5" fillId="2" borderId="6" xfId="0" applyFont="1" applyFill="1" applyBorder="1" applyAlignment="1">
      <alignment horizontal="right"/>
    </xf>
    <xf numFmtId="0" fontId="5" fillId="6" borderId="1" xfId="0" applyFont="1" applyFill="1" applyBorder="1" applyAlignment="1">
      <alignment horizontal="center" vertical="center"/>
    </xf>
    <xf numFmtId="0" fontId="4" fillId="2" borderId="0" xfId="0" applyFont="1" applyFill="1" applyAlignment="1">
      <alignment vertical="center" wrapText="1"/>
    </xf>
    <xf numFmtId="3" fontId="2" fillId="2" borderId="18" xfId="0" applyNumberFormat="1" applyFont="1" applyFill="1" applyBorder="1" applyAlignment="1" applyProtection="1">
      <alignment horizontal="center" vertical="center"/>
      <protection locked="0"/>
    </xf>
    <xf numFmtId="3" fontId="5" fillId="2" borderId="1" xfId="0" applyNumberFormat="1" applyFont="1" applyFill="1" applyBorder="1" applyAlignment="1">
      <alignment horizontal="center" vertical="center"/>
    </xf>
    <xf numFmtId="3" fontId="5" fillId="2" borderId="19" xfId="0" applyNumberFormat="1" applyFont="1" applyFill="1" applyBorder="1" applyAlignment="1">
      <alignment horizontal="center" vertical="center"/>
    </xf>
    <xf numFmtId="3" fontId="5" fillId="2" borderId="11" xfId="0" applyNumberFormat="1" applyFont="1" applyFill="1" applyBorder="1" applyAlignment="1">
      <alignment horizontal="center" vertical="center"/>
    </xf>
    <xf numFmtId="49" fontId="0" fillId="0" borderId="0" xfId="0" applyNumberFormat="1" applyAlignment="1">
      <alignment horizontal="center" vertical="center"/>
    </xf>
    <xf numFmtId="49" fontId="0" fillId="0" borderId="0" xfId="0" applyNumberFormat="1" applyAlignment="1">
      <alignment horizontal="left" vertical="center"/>
    </xf>
    <xf numFmtId="49" fontId="0" fillId="0" borderId="0" xfId="0" applyNumberFormat="1"/>
    <xf numFmtId="3" fontId="0" fillId="0" borderId="0" xfId="0" applyNumberFormat="1" applyAlignment="1">
      <alignment vertical="center"/>
    </xf>
    <xf numFmtId="164" fontId="0" fillId="0" borderId="0" xfId="2" applyFont="1" applyFill="1" applyAlignment="1">
      <alignment vertical="center"/>
    </xf>
    <xf numFmtId="0" fontId="9" fillId="6" borderId="1" xfId="0" applyFont="1" applyFill="1" applyBorder="1" applyAlignment="1">
      <alignment horizontal="center" vertical="center" wrapText="1"/>
    </xf>
    <xf numFmtId="0" fontId="10" fillId="9" borderId="0" xfId="0" applyFont="1" applyFill="1"/>
    <xf numFmtId="0" fontId="10" fillId="9" borderId="0" xfId="0" applyFont="1" applyFill="1" applyAlignment="1">
      <alignment vertical="center" wrapText="1"/>
    </xf>
    <xf numFmtId="0" fontId="0" fillId="0" borderId="0" xfId="0" applyAlignment="1">
      <alignment horizontal="center" vertical="center"/>
    </xf>
    <xf numFmtId="3" fontId="0" fillId="0" borderId="0" xfId="0" applyNumberFormat="1" applyAlignment="1">
      <alignment horizontal="center" vertical="center"/>
    </xf>
    <xf numFmtId="49" fontId="0" fillId="0" borderId="0" xfId="0" applyNumberFormat="1" applyAlignment="1">
      <alignment horizontal="left"/>
    </xf>
    <xf numFmtId="165" fontId="0" fillId="0" borderId="0" xfId="1" applyNumberFormat="1" applyFont="1" applyFill="1" applyAlignment="1">
      <alignment horizontal="center" vertical="center"/>
    </xf>
    <xf numFmtId="3" fontId="0" fillId="0" borderId="0" xfId="0" applyNumberFormat="1"/>
    <xf numFmtId="165" fontId="0" fillId="0" borderId="0" xfId="1" applyNumberFormat="1" applyFont="1" applyFill="1"/>
    <xf numFmtId="0" fontId="2" fillId="2" borderId="2" xfId="0" applyFont="1" applyFill="1" applyBorder="1" applyAlignment="1" applyProtection="1">
      <alignment horizontal="center" vertical="center"/>
      <protection locked="0"/>
    </xf>
    <xf numFmtId="0" fontId="5" fillId="3" borderId="0" xfId="0" applyFont="1" applyFill="1" applyAlignment="1">
      <alignment horizontal="left" vertical="center" wrapText="1"/>
    </xf>
    <xf numFmtId="0" fontId="4" fillId="2" borderId="0" xfId="0" applyFont="1" applyFill="1" applyAlignment="1">
      <alignment horizontal="center" vertical="center" wrapText="1"/>
    </xf>
    <xf numFmtId="0" fontId="3" fillId="2" borderId="1" xfId="0" applyFont="1" applyFill="1" applyBorder="1" applyAlignment="1" applyProtection="1">
      <alignment horizontal="left" vertical="center" wrapText="1"/>
      <protection locked="0"/>
    </xf>
    <xf numFmtId="0" fontId="9" fillId="2" borderId="0" xfId="0" applyFont="1" applyFill="1" applyAlignment="1">
      <alignment horizontal="left" vertical="center" wrapText="1"/>
    </xf>
    <xf numFmtId="0" fontId="6" fillId="2" borderId="6" xfId="0" applyFont="1" applyFill="1" applyBorder="1" applyAlignment="1">
      <alignment horizontal="left" vertical="center" indent="12"/>
    </xf>
    <xf numFmtId="0" fontId="21" fillId="2" borderId="1" xfId="0" applyFont="1" applyFill="1" applyBorder="1" applyAlignment="1">
      <alignment horizontal="left" vertical="center" wrapText="1"/>
    </xf>
    <xf numFmtId="164" fontId="2" fillId="2" borderId="2" xfId="0" applyNumberFormat="1" applyFont="1" applyFill="1" applyBorder="1" applyAlignment="1" applyProtection="1">
      <alignment horizontal="center" vertical="center"/>
      <protection locked="0"/>
    </xf>
    <xf numFmtId="0" fontId="4" fillId="2" borderId="0" xfId="0" applyFont="1" applyFill="1" applyAlignment="1">
      <alignment horizontal="left" vertical="center" wrapText="1"/>
    </xf>
    <xf numFmtId="3" fontId="4" fillId="2" borderId="2" xfId="0" applyNumberFormat="1" applyFont="1" applyFill="1" applyBorder="1" applyAlignment="1" applyProtection="1">
      <alignment horizontal="center" vertical="center"/>
      <protection locked="0"/>
    </xf>
    <xf numFmtId="0" fontId="5" fillId="3" borderId="0" xfId="0" applyFont="1" applyFill="1" applyAlignment="1">
      <alignment horizontal="left" vertical="center"/>
    </xf>
    <xf numFmtId="0" fontId="11" fillId="7" borderId="12" xfId="0" applyFont="1" applyFill="1" applyBorder="1" applyAlignment="1">
      <alignment horizontal="center" vertical="center"/>
    </xf>
    <xf numFmtId="0" fontId="11" fillId="7" borderId="13" xfId="0" applyFont="1" applyFill="1" applyBorder="1" applyAlignment="1">
      <alignment horizontal="center" vertical="center"/>
    </xf>
    <xf numFmtId="0" fontId="11" fillId="7" borderId="14" xfId="0" applyFont="1" applyFill="1" applyBorder="1" applyAlignment="1">
      <alignment horizontal="center" vertical="center"/>
    </xf>
    <xf numFmtId="0" fontId="3" fillId="2" borderId="10" xfId="0" applyFont="1" applyFill="1" applyBorder="1" applyAlignment="1" applyProtection="1">
      <alignment horizontal="left" vertical="center" wrapText="1"/>
      <protection locked="0"/>
    </xf>
    <xf numFmtId="0" fontId="3" fillId="2" borderId="9" xfId="0" applyFont="1" applyFill="1" applyBorder="1" applyAlignment="1" applyProtection="1">
      <alignment horizontal="left" vertical="center" wrapText="1"/>
      <protection locked="0"/>
    </xf>
    <xf numFmtId="0" fontId="3" fillId="2" borderId="8" xfId="0" applyFont="1" applyFill="1" applyBorder="1" applyAlignment="1" applyProtection="1">
      <alignment horizontal="left" vertical="center" wrapText="1"/>
      <protection locked="0"/>
    </xf>
    <xf numFmtId="0" fontId="3" fillId="2" borderId="7" xfId="0" applyFont="1" applyFill="1" applyBorder="1" applyAlignment="1" applyProtection="1">
      <alignment horizontal="left" vertical="center" wrapText="1"/>
      <protection locked="0"/>
    </xf>
    <xf numFmtId="0" fontId="3" fillId="2" borderId="0" xfId="0" applyFont="1" applyFill="1" applyAlignment="1" applyProtection="1">
      <alignment horizontal="left" vertical="center" wrapText="1"/>
      <protection locked="0"/>
    </xf>
    <xf numFmtId="0" fontId="3" fillId="2" borderId="6" xfId="0" applyFont="1" applyFill="1" applyBorder="1" applyAlignment="1" applyProtection="1">
      <alignment horizontal="left" vertical="center" wrapText="1"/>
      <protection locked="0"/>
    </xf>
    <xf numFmtId="0" fontId="3" fillId="2" borderId="5" xfId="0" applyFont="1" applyFill="1" applyBorder="1" applyAlignment="1" applyProtection="1">
      <alignment horizontal="left" vertical="center" wrapText="1"/>
      <protection locked="0"/>
    </xf>
    <xf numFmtId="0" fontId="3" fillId="2" borderId="4" xfId="0" applyFont="1" applyFill="1" applyBorder="1" applyAlignment="1" applyProtection="1">
      <alignment horizontal="left" vertical="center" wrapText="1"/>
      <protection locked="0"/>
    </xf>
    <xf numFmtId="0" fontId="3" fillId="2" borderId="3" xfId="0" applyFont="1" applyFill="1" applyBorder="1" applyAlignment="1" applyProtection="1">
      <alignment horizontal="left" vertical="center" wrapText="1"/>
      <protection locked="0"/>
    </xf>
    <xf numFmtId="0" fontId="16" fillId="5" borderId="0" xfId="0" applyFont="1" applyFill="1" applyAlignment="1">
      <alignment horizontal="center" vertical="center" wrapText="1"/>
    </xf>
    <xf numFmtId="0" fontId="14" fillId="5" borderId="0" xfId="0" applyFont="1" applyFill="1" applyAlignment="1">
      <alignment horizontal="center" vertical="center"/>
    </xf>
    <xf numFmtId="0" fontId="4" fillId="2" borderId="1" xfId="0" applyFont="1" applyFill="1" applyBorder="1" applyAlignment="1">
      <alignment horizontal="left" vertical="center" wrapText="1"/>
    </xf>
    <xf numFmtId="0" fontId="4" fillId="2" borderId="1" xfId="0" applyFont="1" applyFill="1" applyBorder="1" applyAlignment="1" applyProtection="1">
      <alignment horizontal="left" vertical="center" wrapText="1"/>
      <protection locked="0"/>
    </xf>
    <xf numFmtId="0" fontId="4" fillId="2" borderId="0" xfId="0" applyFont="1" applyFill="1" applyAlignment="1">
      <alignment horizontal="left" vertical="center"/>
    </xf>
    <xf numFmtId="0" fontId="2" fillId="2" borderId="0" xfId="0" applyFont="1" applyFill="1" applyAlignment="1">
      <alignment horizontal="center" vertical="center" wrapText="1"/>
    </xf>
    <xf numFmtId="0" fontId="2" fillId="8" borderId="15" xfId="0" applyFont="1" applyFill="1" applyBorder="1" applyAlignment="1">
      <alignment horizontal="center" vertical="center" wrapText="1"/>
    </xf>
    <xf numFmtId="0" fontId="2" fillId="8" borderId="16" xfId="0" applyFont="1" applyFill="1" applyBorder="1" applyAlignment="1">
      <alignment horizontal="center" vertical="center" wrapText="1"/>
    </xf>
    <xf numFmtId="0" fontId="2" fillId="8" borderId="17" xfId="0" applyFont="1" applyFill="1" applyBorder="1" applyAlignment="1">
      <alignment horizontal="center" vertical="center" wrapText="1"/>
    </xf>
  </cellXfs>
  <cellStyles count="3">
    <cellStyle name="Moneda" xfId="2" builtinId="4"/>
    <cellStyle name="Normal" xfId="0" builtinId="0"/>
    <cellStyle name="Porcentaje" xfId="1" builtinId="5"/>
  </cellStyles>
  <dxfs count="88">
    <dxf>
      <numFmt numFmtId="165" formatCode="0.0%"/>
      <fill>
        <patternFill patternType="none">
          <fgColor indexed="64"/>
          <bgColor auto="1"/>
        </patternFill>
      </fill>
    </dxf>
    <dxf>
      <numFmt numFmtId="3" formatCode="#,##0"/>
      <fill>
        <patternFill patternType="none">
          <fgColor indexed="64"/>
          <bgColor auto="1"/>
        </patternFill>
      </fill>
    </dxf>
    <dxf>
      <fill>
        <patternFill patternType="none">
          <fgColor indexed="64"/>
          <bgColor auto="1"/>
        </patternFill>
      </fill>
    </dxf>
    <dxf>
      <numFmt numFmtId="30" formatCode="@"/>
      <fill>
        <patternFill patternType="none">
          <fgColor indexed="64"/>
          <bgColor auto="1"/>
        </patternFill>
      </fill>
    </dxf>
    <dxf>
      <fill>
        <patternFill patternType="none">
          <fgColor indexed="64"/>
          <bgColor auto="1"/>
        </patternFill>
      </fill>
    </dxf>
    <dxf>
      <numFmt numFmtId="30" formatCode="@"/>
      <fill>
        <patternFill patternType="none">
          <fgColor indexed="64"/>
          <bgColor auto="1"/>
        </patternFill>
      </fill>
    </dxf>
    <dxf>
      <fill>
        <patternFill patternType="none">
          <fgColor indexed="64"/>
          <bgColor auto="1"/>
        </patternFill>
      </fill>
    </dxf>
    <dxf>
      <numFmt numFmtId="30" formatCode="@"/>
      <fill>
        <patternFill patternType="none">
          <fgColor indexed="64"/>
          <bgColor auto="1"/>
        </patternFill>
      </fill>
    </dxf>
    <dxf>
      <numFmt numFmtId="30" formatCode="@"/>
      <fill>
        <patternFill patternType="none">
          <fgColor indexed="64"/>
          <bgColor auto="1"/>
        </patternFill>
      </fill>
    </dxf>
    <dxf>
      <numFmt numFmtId="30" formatCode="@"/>
      <fill>
        <patternFill patternType="none">
          <fgColor indexed="64"/>
          <bgColor auto="1"/>
        </patternFill>
      </fill>
    </dxf>
    <dxf>
      <fill>
        <patternFill patternType="none">
          <fgColor indexed="64"/>
          <bgColor auto="1"/>
        </patternFill>
      </fill>
    </dxf>
    <dxf>
      <fill>
        <patternFill patternType="none">
          <fgColor indexed="64"/>
          <bgColor auto="1"/>
        </patternFill>
      </fill>
      <alignment horizontal="center" vertical="center" textRotation="0" wrapText="0" indent="0" justifyLastLine="0" shrinkToFit="0" readingOrder="0"/>
    </dxf>
    <dxf>
      <numFmt numFmtId="3" formatCode="#,##0"/>
      <fill>
        <patternFill patternType="none">
          <fgColor indexed="64"/>
          <bgColor auto="1"/>
        </patternFill>
      </fill>
      <alignment vertical="center" textRotation="0" wrapText="0" indent="0" justifyLastLine="0" shrinkToFit="0" readingOrder="0"/>
    </dxf>
    <dxf>
      <numFmt numFmtId="0" formatCode="General"/>
      <fill>
        <patternFill patternType="none">
          <fgColor indexed="64"/>
          <bgColor auto="1"/>
        </patternFill>
      </fill>
    </dxf>
    <dxf>
      <numFmt numFmtId="30" formatCode="@"/>
      <fill>
        <patternFill patternType="none">
          <fgColor indexed="64"/>
          <bgColor auto="1"/>
        </patternFill>
      </fill>
    </dxf>
    <dxf>
      <numFmt numFmtId="0" formatCode="General"/>
      <fill>
        <patternFill patternType="none">
          <fgColor indexed="64"/>
          <bgColor auto="1"/>
        </patternFill>
      </fill>
    </dxf>
    <dxf>
      <numFmt numFmtId="30" formatCode="@"/>
      <fill>
        <patternFill patternType="none">
          <fgColor indexed="64"/>
          <bgColor auto="1"/>
        </patternFill>
      </fill>
    </dxf>
    <dxf>
      <numFmt numFmtId="0" formatCode="General"/>
      <fill>
        <patternFill patternType="none">
          <fgColor indexed="64"/>
          <bgColor auto="1"/>
        </patternFill>
      </fill>
    </dxf>
    <dxf>
      <numFmt numFmtId="30" formatCode="@"/>
      <fill>
        <patternFill patternType="none">
          <fgColor indexed="64"/>
          <bgColor auto="1"/>
        </patternFill>
      </fill>
    </dxf>
    <dxf>
      <numFmt numFmtId="0" formatCode="General"/>
      <fill>
        <patternFill patternType="none">
          <fgColor indexed="64"/>
          <bgColor auto="1"/>
        </patternFill>
      </fill>
    </dxf>
    <dxf>
      <numFmt numFmtId="30" formatCode="@"/>
      <fill>
        <patternFill patternType="none">
          <fgColor indexed="64"/>
          <bgColor auto="1"/>
        </patternFill>
      </fill>
    </dxf>
    <dxf>
      <numFmt numFmtId="30" formatCode="@"/>
      <fill>
        <patternFill patternType="none">
          <fgColor indexed="64"/>
          <bgColor auto="1"/>
        </patternFill>
      </fill>
      <alignment horizontal="left" vertical="center" textRotation="0" wrapText="0" indent="0" justifyLastLine="0" shrinkToFit="0" readingOrder="0"/>
    </dxf>
    <dxf>
      <numFmt numFmtId="30" formatCode="@"/>
      <fill>
        <patternFill patternType="none">
          <fgColor indexed="64"/>
          <bgColor auto="1"/>
        </patternFill>
      </fill>
      <alignment horizontal="center" vertical="center" textRotation="0" wrapText="0" indent="0" justifyLastLine="0" shrinkToFit="0" readingOrder="0"/>
    </dxf>
    <dxf>
      <numFmt numFmtId="0" formatCode="General"/>
      <fill>
        <patternFill patternType="none">
          <fgColor indexed="64"/>
          <bgColor auto="1"/>
        </patternFill>
      </fill>
    </dxf>
    <dxf>
      <numFmt numFmtId="0" formatCode="General"/>
      <fill>
        <patternFill patternType="none">
          <fgColor indexed="64"/>
          <bgColor auto="1"/>
        </patternFill>
      </fill>
      <alignment horizontal="center" vertical="center" textRotation="0" wrapText="0" indent="0" justifyLastLine="0" shrinkToFit="0" readingOrder="0"/>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b/>
        <i val="0"/>
      </font>
      <fill>
        <patternFill>
          <bgColor theme="5" tint="0.3999450666829432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b/>
        <i val="0"/>
      </font>
      <fill>
        <patternFill>
          <bgColor theme="5" tint="0.3999450666829432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b/>
        <i val="0"/>
      </font>
      <fill>
        <patternFill>
          <bgColor theme="5" tint="0.39994506668294322"/>
        </patternFill>
      </fill>
    </dxf>
    <dxf>
      <fill>
        <patternFill>
          <bgColor theme="7" tint="0.79998168889431442"/>
        </patternFill>
      </fill>
    </dxf>
    <dxf>
      <fill>
        <patternFill>
          <bgColor theme="7" tint="0.79998168889431442"/>
        </patternFill>
      </fill>
    </dxf>
    <dxf>
      <font>
        <b/>
        <i val="0"/>
      </font>
      <fill>
        <patternFill>
          <bgColor theme="0" tint="-0.24994659260841701"/>
        </patternFill>
      </fill>
      <border>
        <left style="medium">
          <color auto="1"/>
        </left>
        <right style="medium">
          <color auto="1"/>
        </right>
        <top style="medium">
          <color auto="1"/>
        </top>
        <bottom style="medium">
          <color auto="1"/>
        </bottom>
        <vertical style="thin">
          <color auto="1"/>
        </vertical>
        <horizontal style="thin">
          <color auto="1"/>
        </horizontal>
      </border>
    </dxf>
    <dxf>
      <border>
        <left style="medium">
          <color auto="1"/>
        </left>
        <right style="medium">
          <color auto="1"/>
        </right>
        <top style="medium">
          <color auto="1"/>
        </top>
        <bottom style="medium">
          <color auto="1"/>
        </bottom>
        <vertical style="thin">
          <color auto="1"/>
        </vertical>
        <horizontal style="thin">
          <color auto="1"/>
        </horizontal>
      </border>
    </dxf>
    <dxf>
      <fill>
        <patternFill>
          <bgColor theme="1" tint="0.24994659260841701"/>
        </patternFill>
      </fill>
      <border>
        <left style="medium">
          <color auto="1"/>
        </left>
        <right style="medium">
          <color auto="1"/>
        </right>
        <top style="medium">
          <color auto="1"/>
        </top>
        <bottom style="medium">
          <color auto="1"/>
        </bottom>
        <vertical style="thin">
          <color auto="1"/>
        </vertical>
        <horizontal style="medium">
          <color auto="1"/>
        </horizontal>
      </border>
    </dxf>
  </dxfs>
  <tableStyles count="2" defaultTableStyle="TableStyleMedium2" defaultPivotStyle="PivotStyleLight16">
    <tableStyle name="Estilo de tabla 1" pivot="0" count="1" xr9:uid="{00000000-0011-0000-FFFF-FFFF00000000}">
      <tableStyleElement type="headerRow" dxfId="87"/>
    </tableStyle>
    <tableStyle name="Estilo de tabla 2" pivot="0" count="2" xr9:uid="{00000000-0011-0000-FFFF-FFFF01000000}">
      <tableStyleElement type="wholeTable" dxfId="86"/>
      <tableStyleElement type="headerRow" dxfId="85"/>
    </tableStyle>
  </tableStyles>
  <colors>
    <mruColors>
      <color rgb="FFB38E5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9525</xdr:colOff>
      <xdr:row>0</xdr:row>
      <xdr:rowOff>76201</xdr:rowOff>
    </xdr:from>
    <xdr:ext cx="1533525" cy="1171574"/>
    <xdr:pic>
      <xdr:nvPicPr>
        <xdr:cNvPr id="2" name="Imagen 1">
          <a:extLst>
            <a:ext uri="{FF2B5EF4-FFF2-40B4-BE49-F238E27FC236}">
              <a16:creationId xmlns:a16="http://schemas.microsoft.com/office/drawing/2014/main" id="{EF81FFBE-0973-4E95-8B6E-5A5E8CAB9E17}"/>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lum bright="70000" contrast="-70000"/>
        </a:blip>
        <a:stretch>
          <a:fillRect/>
        </a:stretch>
      </xdr:blipFill>
      <xdr:spPr>
        <a:xfrm>
          <a:off x="9525" y="76201"/>
          <a:ext cx="1533525" cy="1171574"/>
        </a:xfrm>
        <a:prstGeom prst="rect">
          <a:avLst/>
        </a:prstGeom>
      </xdr:spPr>
    </xdr:pic>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0000000}" name="Tabla5" displayName="Tabla5" ref="A1:K86" totalsRowShown="0" headerRowDxfId="24" dataDxfId="23">
  <autoFilter ref="A1:K86" xr:uid="{00000000-0009-0000-0100-000005000000}"/>
  <tableColumns count="11">
    <tableColumn id="1" xr3:uid="{00000000-0010-0000-0000-000001000000}" name="PREGUNTA" dataDxfId="22"/>
    <tableColumn id="16" xr3:uid="{00000000-0010-0000-0000-000010000000}" name="PREG_ID" dataDxfId="21"/>
    <tableColumn id="2" xr3:uid="{00000000-0010-0000-0000-000002000000}" name="MAT_ID" dataDxfId="20"/>
    <tableColumn id="3" xr3:uid="{00000000-0010-0000-0000-000003000000}" name="MATERIA" dataDxfId="19"/>
    <tableColumn id="5" xr3:uid="{00000000-0010-0000-0000-000005000000}" name="TRAM_ID" dataDxfId="18"/>
    <tableColumn id="6" xr3:uid="{00000000-0010-0000-0000-000006000000}" name="TRÁMITE" dataDxfId="17"/>
    <tableColumn id="8" xr3:uid="{00000000-0010-0000-0000-000008000000}" name="TTRAM_ID" dataDxfId="16"/>
    <tableColumn id="9" xr3:uid="{00000000-0010-0000-0000-000009000000}" name="TIPO DE TRÁMITE" dataDxfId="15"/>
    <tableColumn id="12" xr3:uid="{00000000-0010-0000-0000-00000C000000}" name="SUBTTRAM_ID" dataDxfId="14"/>
    <tableColumn id="14" xr3:uid="{00000000-0010-0000-0000-00000E000000}" name="SUBTIPO DE TRÁMITE" dataDxfId="13"/>
    <tableColumn id="10" xr3:uid="{00000000-0010-0000-0000-00000A000000}" name="CANTIDAD" dataDxfId="12"/>
  </tableColumns>
  <tableStyleInfo name="Estilo de tabla 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1000000}" name="Tabla7" displayName="Tabla7" ref="A1:J13" totalsRowShown="0" headerRowDxfId="11" dataDxfId="10">
  <autoFilter ref="A1:J13" xr:uid="{00000000-0009-0000-0100-000007000000}"/>
  <tableColumns count="10">
    <tableColumn id="1" xr3:uid="{00000000-0010-0000-0100-000001000000}" name="PREGUNTA" dataDxfId="9"/>
    <tableColumn id="2" xr3:uid="{00000000-0010-0000-0100-000002000000}" name="PREG_ID" dataDxfId="8"/>
    <tableColumn id="3" xr3:uid="{00000000-0010-0000-0100-000003000000}" name="MAT_ID" dataDxfId="7"/>
    <tableColumn id="4" xr3:uid="{00000000-0010-0000-0100-000004000000}" name="MATERIA" dataDxfId="6"/>
    <tableColumn id="6" xr3:uid="{00000000-0010-0000-0100-000006000000}" name="TRAM_ID" dataDxfId="5"/>
    <tableColumn id="7" xr3:uid="{00000000-0010-0000-0100-000007000000}" name="TRÁMITE" dataDxfId="4"/>
    <tableColumn id="9" xr3:uid="{00000000-0010-0000-0100-000009000000}" name="DN_ID" dataDxfId="3"/>
    <tableColumn id="10" xr3:uid="{00000000-0010-0000-0100-00000A000000}" name="DÍAS NATURALES" dataDxfId="2"/>
    <tableColumn id="11" xr3:uid="{00000000-0010-0000-0100-00000B000000}" name="CANTIDAD" dataDxfId="1">
      <calculatedColumnFormula>+Cuestionario_CCL!B140</calculatedColumnFormula>
    </tableColumn>
    <tableColumn id="12" xr3:uid="{00000000-0010-0000-0100-00000C000000}" name="PORCENTAJE" dataDxfId="0" dataCellStyle="Porcentaje">
      <calculatedColumnFormula>+Cuestionario_CCL!C140</calculatedColumnFormula>
    </tableColumn>
  </tableColumns>
  <tableStyleInfo name="Estilo de tabla 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280"/>
  <sheetViews>
    <sheetView tabSelected="1" zoomScaleNormal="100" zoomScaleSheetLayoutView="70" workbookViewId="0"/>
  </sheetViews>
  <sheetFormatPr baseColWidth="10" defaultColWidth="0" defaultRowHeight="18" zeroHeight="1" x14ac:dyDescent="0.35"/>
  <cols>
    <col min="1" max="1" width="26.5703125" style="1" customWidth="1"/>
    <col min="2" max="2" width="25.85546875" style="1" customWidth="1"/>
    <col min="3" max="3" width="12.42578125" style="1" bestFit="1" customWidth="1"/>
    <col min="4" max="5" width="11.42578125" style="1" customWidth="1"/>
    <col min="6" max="8" width="5.7109375" style="1" customWidth="1"/>
    <col min="9" max="9" width="25.7109375" style="1" customWidth="1"/>
    <col min="10" max="10" width="25.85546875" style="1" customWidth="1"/>
    <col min="11" max="11" width="11.42578125" style="1" customWidth="1"/>
    <col min="12" max="12" width="12.7109375" style="1" customWidth="1"/>
    <col min="13" max="13" width="11.42578125" style="1" customWidth="1"/>
    <col min="14" max="14" width="1.7109375" style="1" customWidth="1"/>
    <col min="15" max="26" width="0" style="1" hidden="1" customWidth="1"/>
    <col min="27" max="16384" width="11.42578125" style="1" hidden="1"/>
  </cols>
  <sheetData>
    <row r="1" spans="1:15" ht="28.5" customHeight="1" x14ac:dyDescent="0.35">
      <c r="A1" s="50"/>
      <c r="B1" s="81" t="s">
        <v>0</v>
      </c>
      <c r="C1" s="81"/>
      <c r="D1" s="81"/>
      <c r="E1" s="81"/>
      <c r="F1" s="81"/>
      <c r="G1" s="81"/>
      <c r="H1" s="81"/>
      <c r="I1" s="81"/>
      <c r="J1" s="81"/>
      <c r="K1" s="81"/>
      <c r="L1" s="81"/>
      <c r="M1" s="81"/>
    </row>
    <row r="2" spans="1:15" ht="15" customHeight="1" x14ac:dyDescent="0.35">
      <c r="A2" s="50"/>
      <c r="B2" s="81"/>
      <c r="C2" s="81"/>
      <c r="D2" s="81"/>
      <c r="E2" s="81"/>
      <c r="F2" s="81"/>
      <c r="G2" s="81"/>
      <c r="H2" s="81"/>
      <c r="I2" s="81"/>
      <c r="J2" s="81"/>
      <c r="K2" s="81"/>
      <c r="L2" s="81"/>
      <c r="M2" s="81"/>
    </row>
    <row r="3" spans="1:15" ht="15" customHeight="1" x14ac:dyDescent="0.35">
      <c r="A3" s="50"/>
      <c r="B3" s="81"/>
      <c r="C3" s="81"/>
      <c r="D3" s="81"/>
      <c r="E3" s="81"/>
      <c r="F3" s="81"/>
      <c r="G3" s="81"/>
      <c r="H3" s="81"/>
      <c r="I3" s="81"/>
      <c r="J3" s="81"/>
      <c r="K3" s="81"/>
      <c r="L3" s="81"/>
      <c r="M3" s="81"/>
    </row>
    <row r="4" spans="1:15" ht="15" customHeight="1" x14ac:dyDescent="0.35">
      <c r="A4" s="50"/>
      <c r="B4" s="81"/>
      <c r="C4" s="81"/>
      <c r="D4" s="81"/>
      <c r="E4" s="81"/>
      <c r="F4" s="81"/>
      <c r="G4" s="81"/>
      <c r="H4" s="81"/>
      <c r="I4" s="81"/>
      <c r="J4" s="81"/>
      <c r="K4" s="81"/>
      <c r="L4" s="81"/>
      <c r="M4" s="81"/>
    </row>
    <row r="5" spans="1:15" ht="24" customHeight="1" x14ac:dyDescent="0.35">
      <c r="A5" s="50"/>
      <c r="B5" s="82" t="s">
        <v>1</v>
      </c>
      <c r="C5" s="82"/>
      <c r="D5" s="82"/>
      <c r="E5" s="82"/>
      <c r="F5" s="82"/>
      <c r="G5" s="82"/>
      <c r="H5" s="82"/>
      <c r="I5" s="82"/>
      <c r="J5" s="82"/>
      <c r="K5" s="82"/>
      <c r="L5" s="82"/>
      <c r="M5" s="82"/>
    </row>
    <row r="6" spans="1:15" s="17" customFormat="1" x14ac:dyDescent="0.35">
      <c r="A6" s="51"/>
      <c r="B6" s="82"/>
      <c r="C6" s="82"/>
      <c r="D6" s="82"/>
      <c r="E6" s="82"/>
      <c r="F6" s="82"/>
      <c r="G6" s="82"/>
      <c r="H6" s="82"/>
      <c r="I6" s="82"/>
      <c r="J6" s="82"/>
      <c r="K6" s="82"/>
      <c r="L6" s="82"/>
      <c r="M6" s="82"/>
    </row>
    <row r="7" spans="1:15" x14ac:dyDescent="0.35"/>
    <row r="8" spans="1:15" ht="18" customHeight="1" x14ac:dyDescent="0.35">
      <c r="A8" s="83" t="s">
        <v>2</v>
      </c>
      <c r="B8" s="83"/>
      <c r="C8" s="83"/>
      <c r="D8" s="83"/>
      <c r="E8" s="83"/>
      <c r="F8" s="83"/>
      <c r="G8" s="83"/>
      <c r="H8" s="83"/>
      <c r="I8" s="83"/>
      <c r="J8" s="83"/>
      <c r="K8" s="83"/>
      <c r="L8" s="83"/>
      <c r="M8" s="83"/>
    </row>
    <row r="9" spans="1:15" x14ac:dyDescent="0.35">
      <c r="A9" s="83"/>
      <c r="B9" s="83"/>
      <c r="C9" s="83"/>
      <c r="D9" s="83"/>
      <c r="E9" s="83"/>
      <c r="F9" s="83"/>
      <c r="G9" s="83"/>
      <c r="H9" s="83"/>
      <c r="I9" s="83"/>
      <c r="J9" s="83"/>
      <c r="K9" s="83"/>
      <c r="L9" s="83"/>
      <c r="M9" s="83"/>
    </row>
    <row r="10" spans="1:15" x14ac:dyDescent="0.35">
      <c r="A10" s="83"/>
      <c r="B10" s="83"/>
      <c r="C10" s="83"/>
      <c r="D10" s="83"/>
      <c r="E10" s="83"/>
      <c r="F10" s="83"/>
      <c r="G10" s="83"/>
      <c r="H10" s="83"/>
      <c r="I10" s="83"/>
      <c r="J10" s="83"/>
      <c r="K10" s="83"/>
      <c r="L10" s="83"/>
      <c r="M10" s="83"/>
    </row>
    <row r="11" spans="1:15" x14ac:dyDescent="0.35">
      <c r="A11" s="83"/>
      <c r="B11" s="83"/>
      <c r="C11" s="83"/>
      <c r="D11" s="83"/>
      <c r="E11" s="83"/>
      <c r="F11" s="83"/>
      <c r="G11" s="83"/>
      <c r="H11" s="83"/>
      <c r="I11" s="83"/>
      <c r="J11" s="83"/>
      <c r="K11" s="83"/>
      <c r="L11" s="83"/>
      <c r="M11" s="83"/>
    </row>
    <row r="12" spans="1:15" x14ac:dyDescent="0.35">
      <c r="A12" s="83"/>
      <c r="B12" s="83"/>
      <c r="C12" s="83"/>
      <c r="D12" s="83"/>
      <c r="E12" s="83"/>
      <c r="F12" s="83"/>
      <c r="G12" s="83"/>
      <c r="H12" s="83"/>
      <c r="I12" s="83"/>
      <c r="J12" s="83"/>
      <c r="K12" s="83"/>
      <c r="L12" s="83"/>
      <c r="M12" s="83"/>
      <c r="O12" s="17"/>
    </row>
    <row r="13" spans="1:15" x14ac:dyDescent="0.35">
      <c r="A13" s="83"/>
      <c r="B13" s="83"/>
      <c r="C13" s="83"/>
      <c r="D13" s="83"/>
      <c r="E13" s="83"/>
      <c r="F13" s="83"/>
      <c r="G13" s="83"/>
      <c r="H13" s="83"/>
      <c r="I13" s="83"/>
      <c r="J13" s="83"/>
      <c r="K13" s="83"/>
      <c r="L13" s="83"/>
      <c r="M13" s="83"/>
    </row>
    <row r="14" spans="1:15" x14ac:dyDescent="0.35">
      <c r="A14" s="83"/>
      <c r="B14" s="83"/>
      <c r="C14" s="83"/>
      <c r="D14" s="83"/>
      <c r="E14" s="83"/>
      <c r="F14" s="83"/>
      <c r="G14" s="83"/>
      <c r="H14" s="83"/>
      <c r="I14" s="83"/>
      <c r="J14" s="83"/>
      <c r="K14" s="83"/>
      <c r="L14" s="83"/>
      <c r="M14" s="83"/>
    </row>
    <row r="15" spans="1:15" x14ac:dyDescent="0.35">
      <c r="A15" s="83"/>
      <c r="B15" s="83"/>
      <c r="C15" s="83"/>
      <c r="D15" s="83"/>
      <c r="E15" s="83"/>
      <c r="F15" s="83"/>
      <c r="G15" s="83"/>
      <c r="H15" s="83"/>
      <c r="I15" s="83"/>
      <c r="J15" s="83"/>
      <c r="K15" s="83"/>
      <c r="L15" s="83"/>
      <c r="M15" s="83"/>
    </row>
    <row r="16" spans="1:15" x14ac:dyDescent="0.35">
      <c r="A16" s="83"/>
      <c r="B16" s="83"/>
      <c r="C16" s="83"/>
      <c r="D16" s="83"/>
      <c r="E16" s="83"/>
      <c r="F16" s="83"/>
      <c r="G16" s="83"/>
      <c r="H16" s="83"/>
      <c r="I16" s="83"/>
      <c r="J16" s="83"/>
      <c r="K16" s="83"/>
      <c r="L16" s="83"/>
      <c r="M16" s="83"/>
    </row>
    <row r="17" spans="1:13" x14ac:dyDescent="0.35">
      <c r="A17" s="83"/>
      <c r="B17" s="83"/>
      <c r="C17" s="83"/>
      <c r="D17" s="83"/>
      <c r="E17" s="83"/>
      <c r="F17" s="83"/>
      <c r="G17" s="83"/>
      <c r="H17" s="83"/>
      <c r="I17" s="83"/>
      <c r="J17" s="83"/>
      <c r="K17" s="83"/>
      <c r="L17" s="83"/>
      <c r="M17" s="83"/>
    </row>
    <row r="18" spans="1:13" x14ac:dyDescent="0.35">
      <c r="A18" s="83"/>
      <c r="B18" s="83"/>
      <c r="C18" s="83"/>
      <c r="D18" s="83"/>
      <c r="E18" s="83"/>
      <c r="F18" s="83"/>
      <c r="G18" s="83"/>
      <c r="H18" s="83"/>
      <c r="I18" s="83"/>
      <c r="J18" s="83"/>
      <c r="K18" s="83"/>
      <c r="L18" s="83"/>
      <c r="M18" s="83"/>
    </row>
    <row r="19" spans="1:13" x14ac:dyDescent="0.35">
      <c r="A19" s="83"/>
      <c r="B19" s="83"/>
      <c r="C19" s="83"/>
      <c r="D19" s="83"/>
      <c r="E19" s="83"/>
      <c r="F19" s="83"/>
      <c r="G19" s="83"/>
      <c r="H19" s="83"/>
      <c r="I19" s="83"/>
      <c r="J19" s="83"/>
      <c r="K19" s="83"/>
      <c r="L19" s="83"/>
      <c r="M19" s="83"/>
    </row>
    <row r="20" spans="1:13" x14ac:dyDescent="0.35">
      <c r="A20" s="83"/>
      <c r="B20" s="83"/>
      <c r="C20" s="83"/>
      <c r="D20" s="83"/>
      <c r="E20" s="83"/>
      <c r="F20" s="83"/>
      <c r="G20" s="83"/>
      <c r="H20" s="83"/>
      <c r="I20" s="83"/>
      <c r="J20" s="83"/>
      <c r="K20" s="83"/>
      <c r="L20" s="83"/>
      <c r="M20" s="83"/>
    </row>
    <row r="21" spans="1:13" x14ac:dyDescent="0.35">
      <c r="A21" s="83"/>
      <c r="B21" s="83"/>
      <c r="C21" s="83"/>
      <c r="D21" s="83"/>
      <c r="E21" s="83"/>
      <c r="F21" s="83"/>
      <c r="G21" s="83"/>
      <c r="H21" s="83"/>
      <c r="I21" s="83"/>
      <c r="J21" s="83"/>
      <c r="K21" s="83"/>
      <c r="L21" s="83"/>
      <c r="M21" s="83"/>
    </row>
    <row r="22" spans="1:13" x14ac:dyDescent="0.35">
      <c r="A22" s="83"/>
      <c r="B22" s="83"/>
      <c r="C22" s="83"/>
      <c r="D22" s="83"/>
      <c r="E22" s="83"/>
      <c r="F22" s="83"/>
      <c r="G22" s="83"/>
      <c r="H22" s="83"/>
      <c r="I22" s="83"/>
      <c r="J22" s="83"/>
      <c r="K22" s="83"/>
      <c r="L22" s="83"/>
      <c r="M22" s="83"/>
    </row>
    <row r="23" spans="1:13" x14ac:dyDescent="0.35">
      <c r="A23" s="83"/>
      <c r="B23" s="83"/>
      <c r="C23" s="83"/>
      <c r="D23" s="83"/>
      <c r="E23" s="83"/>
      <c r="F23" s="83"/>
      <c r="G23" s="83"/>
      <c r="H23" s="83"/>
      <c r="I23" s="83"/>
      <c r="J23" s="83"/>
      <c r="K23" s="83"/>
      <c r="L23" s="83"/>
      <c r="M23" s="83"/>
    </row>
    <row r="24" spans="1:13" x14ac:dyDescent="0.35">
      <c r="A24" s="83"/>
      <c r="B24" s="83"/>
      <c r="C24" s="83"/>
      <c r="D24" s="83"/>
      <c r="E24" s="83"/>
      <c r="F24" s="83"/>
      <c r="G24" s="83"/>
      <c r="H24" s="83"/>
      <c r="I24" s="83"/>
      <c r="J24" s="83"/>
      <c r="K24" s="83"/>
      <c r="L24" s="83"/>
      <c r="M24" s="83"/>
    </row>
    <row r="25" spans="1:13" x14ac:dyDescent="0.35">
      <c r="A25" s="83"/>
      <c r="B25" s="83"/>
      <c r="C25" s="83"/>
      <c r="D25" s="83"/>
      <c r="E25" s="83"/>
      <c r="F25" s="83"/>
      <c r="G25" s="83"/>
      <c r="H25" s="83"/>
      <c r="I25" s="83"/>
      <c r="J25" s="83"/>
      <c r="K25" s="83"/>
      <c r="L25" s="83"/>
      <c r="M25" s="83"/>
    </row>
    <row r="26" spans="1:13" x14ac:dyDescent="0.35">
      <c r="A26" s="83"/>
      <c r="B26" s="83"/>
      <c r="C26" s="83"/>
      <c r="D26" s="83"/>
      <c r="E26" s="83"/>
      <c r="F26" s="83"/>
      <c r="G26" s="83"/>
      <c r="H26" s="83"/>
      <c r="I26" s="83"/>
      <c r="J26" s="83"/>
      <c r="K26" s="83"/>
      <c r="L26" s="83"/>
      <c r="M26" s="83"/>
    </row>
    <row r="27" spans="1:13" x14ac:dyDescent="0.35"/>
    <row r="28" spans="1:13" ht="30.75" x14ac:dyDescent="0.35">
      <c r="A28" s="10" t="s">
        <v>3</v>
      </c>
      <c r="B28" s="9"/>
      <c r="C28" s="8"/>
      <c r="D28" s="8"/>
      <c r="E28" s="8"/>
      <c r="F28" s="8"/>
      <c r="G28" s="8"/>
      <c r="H28" s="8"/>
      <c r="I28" s="8"/>
      <c r="J28" s="8"/>
      <c r="K28" s="8"/>
      <c r="L28" s="8"/>
      <c r="M28" s="8"/>
    </row>
    <row r="29" spans="1:13" x14ac:dyDescent="0.35"/>
    <row r="30" spans="1:13" x14ac:dyDescent="0.35"/>
    <row r="31" spans="1:13" ht="18.75" thickBot="1" x14ac:dyDescent="0.4">
      <c r="B31" s="16" t="s">
        <v>4</v>
      </c>
      <c r="C31" s="15" t="s">
        <v>422</v>
      </c>
      <c r="I31" s="16" t="s">
        <v>5</v>
      </c>
      <c r="J31" s="58" t="s">
        <v>437</v>
      </c>
    </row>
    <row r="32" spans="1:13" ht="8.1" customHeight="1" x14ac:dyDescent="0.35"/>
    <row r="33" spans="1:13" ht="18.75" thickBot="1" x14ac:dyDescent="0.4">
      <c r="B33" s="16" t="s">
        <v>6</v>
      </c>
      <c r="C33" s="15" t="s">
        <v>424</v>
      </c>
      <c r="I33" s="16" t="s">
        <v>7</v>
      </c>
      <c r="J33" s="58">
        <v>2023</v>
      </c>
    </row>
    <row r="34" spans="1:13" ht="8.1" customHeight="1" x14ac:dyDescent="0.35"/>
    <row r="35" spans="1:13" ht="18.75" thickBot="1" x14ac:dyDescent="0.4">
      <c r="B35" s="16" t="s">
        <v>8</v>
      </c>
      <c r="C35" s="15" t="s">
        <v>423</v>
      </c>
    </row>
    <row r="36" spans="1:13" x14ac:dyDescent="0.35"/>
    <row r="37" spans="1:13" x14ac:dyDescent="0.35"/>
    <row r="38" spans="1:13" x14ac:dyDescent="0.35"/>
    <row r="39" spans="1:13" ht="39.950000000000003" customHeight="1" x14ac:dyDescent="0.35">
      <c r="A39" s="59" t="s">
        <v>9</v>
      </c>
      <c r="B39" s="59"/>
      <c r="C39" s="59"/>
      <c r="D39" s="59"/>
      <c r="E39" s="59"/>
      <c r="I39" s="59" t="s">
        <v>10</v>
      </c>
      <c r="J39" s="59"/>
      <c r="K39" s="59"/>
      <c r="L39" s="59"/>
      <c r="M39" s="59"/>
    </row>
    <row r="40" spans="1:13" ht="18" customHeight="1" x14ac:dyDescent="0.35"/>
    <row r="41" spans="1:13" ht="18" customHeight="1" x14ac:dyDescent="0.35">
      <c r="A41" s="36"/>
      <c r="B41" s="38" t="s">
        <v>11</v>
      </c>
      <c r="C41" s="38" t="s">
        <v>12</v>
      </c>
      <c r="D41" s="38" t="s">
        <v>13</v>
      </c>
      <c r="E41" s="38" t="s">
        <v>14</v>
      </c>
      <c r="J41" s="38" t="s">
        <v>15</v>
      </c>
    </row>
    <row r="42" spans="1:13" ht="18" customHeight="1" x14ac:dyDescent="0.35">
      <c r="A42" s="37" t="s">
        <v>16</v>
      </c>
      <c r="B42" s="35">
        <v>4</v>
      </c>
      <c r="C42" s="35">
        <v>0</v>
      </c>
      <c r="D42" s="35">
        <v>0</v>
      </c>
      <c r="E42" s="41">
        <f>SUM(B42:D42)</f>
        <v>4</v>
      </c>
      <c r="I42" s="37" t="s">
        <v>16</v>
      </c>
      <c r="J42" s="35">
        <v>3</v>
      </c>
    </row>
    <row r="43" spans="1:13" ht="18" customHeight="1" thickBot="1" x14ac:dyDescent="0.4">
      <c r="A43" s="37" t="s">
        <v>17</v>
      </c>
      <c r="B43" s="35">
        <v>5</v>
      </c>
      <c r="C43" s="35">
        <v>0</v>
      </c>
      <c r="D43" s="35">
        <v>0</v>
      </c>
      <c r="E43" s="41">
        <f t="shared" ref="E43" si="0">SUM(B43:D43)</f>
        <v>5</v>
      </c>
      <c r="I43" s="37" t="s">
        <v>17</v>
      </c>
      <c r="J43" s="40">
        <v>5</v>
      </c>
    </row>
    <row r="44" spans="1:13" ht="18" customHeight="1" x14ac:dyDescent="0.35">
      <c r="A44" s="37" t="s">
        <v>18</v>
      </c>
      <c r="B44" s="41">
        <f>SUM(B42:B43)</f>
        <v>9</v>
      </c>
      <c r="C44" s="41">
        <f t="shared" ref="C44:E44" si="1">SUM(C42:C43)</f>
        <v>0</v>
      </c>
      <c r="D44" s="41">
        <f t="shared" si="1"/>
        <v>0</v>
      </c>
      <c r="E44" s="41">
        <f t="shared" si="1"/>
        <v>9</v>
      </c>
      <c r="I44" s="37" t="s">
        <v>18</v>
      </c>
      <c r="J44" s="42">
        <f>SUM(J42:J43)</f>
        <v>8</v>
      </c>
    </row>
    <row r="45" spans="1:13" ht="18" customHeight="1" x14ac:dyDescent="0.35"/>
    <row r="46" spans="1:13" ht="18" customHeight="1" x14ac:dyDescent="0.35">
      <c r="A46" s="4" t="s">
        <v>19</v>
      </c>
      <c r="B46" s="72"/>
      <c r="C46" s="73"/>
      <c r="D46" s="73"/>
      <c r="E46" s="74"/>
      <c r="I46" s="4" t="s">
        <v>19</v>
      </c>
      <c r="J46" s="72"/>
      <c r="K46" s="73"/>
      <c r="L46" s="73"/>
      <c r="M46" s="74"/>
    </row>
    <row r="47" spans="1:13" ht="18" customHeight="1" x14ac:dyDescent="0.35">
      <c r="A47" s="4"/>
      <c r="B47" s="75"/>
      <c r="C47" s="76"/>
      <c r="D47" s="76"/>
      <c r="E47" s="77"/>
      <c r="I47" s="4"/>
      <c r="J47" s="75"/>
      <c r="K47" s="76"/>
      <c r="L47" s="76"/>
      <c r="M47" s="77"/>
    </row>
    <row r="48" spans="1:13" ht="18" customHeight="1" x14ac:dyDescent="0.35">
      <c r="B48" s="78"/>
      <c r="C48" s="79"/>
      <c r="D48" s="79"/>
      <c r="E48" s="80"/>
      <c r="J48" s="78"/>
      <c r="K48" s="79"/>
      <c r="L48" s="79"/>
      <c r="M48" s="80"/>
    </row>
    <row r="49" spans="1:13" ht="18" customHeight="1" x14ac:dyDescent="0.35"/>
    <row r="50" spans="1:13" ht="18" customHeight="1" x14ac:dyDescent="0.35"/>
    <row r="51" spans="1:13" ht="18" customHeight="1" x14ac:dyDescent="0.35"/>
    <row r="52" spans="1:13" ht="30.75" x14ac:dyDescent="0.35">
      <c r="A52" s="10" t="s">
        <v>20</v>
      </c>
      <c r="B52" s="9"/>
      <c r="C52" s="8"/>
      <c r="D52" s="8"/>
      <c r="E52" s="8"/>
      <c r="F52" s="8"/>
      <c r="G52" s="8"/>
      <c r="H52" s="8"/>
      <c r="I52" s="8"/>
      <c r="J52" s="8"/>
      <c r="K52" s="8"/>
      <c r="L52" s="8"/>
      <c r="M52" s="8"/>
    </row>
    <row r="53" spans="1:13" x14ac:dyDescent="0.35"/>
    <row r="54" spans="1:13" ht="39.950000000000003" customHeight="1" thickBot="1" x14ac:dyDescent="0.4">
      <c r="A54" s="68" t="s">
        <v>21</v>
      </c>
      <c r="B54" s="68"/>
      <c r="C54" s="68"/>
      <c r="D54" s="68"/>
      <c r="E54" s="5">
        <v>1585</v>
      </c>
      <c r="I54" s="4" t="s">
        <v>19</v>
      </c>
      <c r="J54" s="61"/>
      <c r="K54" s="61"/>
      <c r="L54" s="61"/>
      <c r="M54" s="61"/>
    </row>
    <row r="55" spans="1:13" x14ac:dyDescent="0.35">
      <c r="J55" s="61"/>
      <c r="K55" s="61"/>
      <c r="L55" s="61"/>
      <c r="M55" s="61"/>
    </row>
    <row r="56" spans="1:13" x14ac:dyDescent="0.35"/>
    <row r="57" spans="1:13" ht="54.95" customHeight="1" x14ac:dyDescent="0.35">
      <c r="A57" s="59" t="s">
        <v>22</v>
      </c>
      <c r="B57" s="59"/>
      <c r="C57" s="59"/>
      <c r="D57" s="59"/>
      <c r="E57" s="59"/>
      <c r="I57" s="59" t="s">
        <v>23</v>
      </c>
      <c r="J57" s="59"/>
      <c r="K57" s="59"/>
      <c r="L57" s="59"/>
      <c r="M57" s="59"/>
    </row>
    <row r="58" spans="1:13" x14ac:dyDescent="0.35"/>
    <row r="59" spans="1:13" x14ac:dyDescent="0.35">
      <c r="C59" s="14" t="s">
        <v>16</v>
      </c>
      <c r="E59" s="14" t="s">
        <v>17</v>
      </c>
      <c r="K59" s="14" t="s">
        <v>16</v>
      </c>
      <c r="M59" s="14" t="s">
        <v>17</v>
      </c>
    </row>
    <row r="60" spans="1:13" ht="5.0999999999999996" customHeight="1" x14ac:dyDescent="0.35"/>
    <row r="61" spans="1:13" ht="18.75" thickBot="1" x14ac:dyDescent="0.4">
      <c r="A61" s="6" t="s">
        <v>24</v>
      </c>
      <c r="C61" s="5">
        <v>117</v>
      </c>
      <c r="E61" s="5">
        <v>131</v>
      </c>
      <c r="I61" s="6" t="s">
        <v>24</v>
      </c>
      <c r="K61" s="5">
        <v>112</v>
      </c>
      <c r="M61" s="5">
        <v>129</v>
      </c>
    </row>
    <row r="62" spans="1:13" ht="5.0999999999999996" customHeight="1" x14ac:dyDescent="0.35"/>
    <row r="63" spans="1:13" ht="18.75" thickBot="1" x14ac:dyDescent="0.4">
      <c r="A63" s="6" t="s">
        <v>25</v>
      </c>
      <c r="C63" s="5">
        <v>0</v>
      </c>
      <c r="E63" s="5">
        <v>1</v>
      </c>
      <c r="I63" s="6" t="s">
        <v>25</v>
      </c>
      <c r="K63" s="5">
        <v>0</v>
      </c>
      <c r="M63" s="5">
        <v>0</v>
      </c>
    </row>
    <row r="64" spans="1:13" ht="5.0999999999999996" customHeight="1" x14ac:dyDescent="0.35"/>
    <row r="65" spans="1:13" ht="18.75" thickBot="1" x14ac:dyDescent="0.4">
      <c r="A65" s="6" t="s">
        <v>26</v>
      </c>
      <c r="C65" s="5">
        <v>0</v>
      </c>
      <c r="E65" s="5">
        <v>0</v>
      </c>
      <c r="I65" s="6" t="s">
        <v>26</v>
      </c>
      <c r="K65" s="5">
        <v>0</v>
      </c>
      <c r="M65" s="5">
        <v>0</v>
      </c>
    </row>
    <row r="66" spans="1:13" ht="5.0999999999999996" customHeight="1" x14ac:dyDescent="0.35"/>
    <row r="67" spans="1:13" ht="18.75" thickBot="1" x14ac:dyDescent="0.4">
      <c r="A67" s="6" t="s">
        <v>27</v>
      </c>
      <c r="C67" s="5">
        <v>13</v>
      </c>
      <c r="E67" s="5">
        <v>24</v>
      </c>
      <c r="I67" s="6" t="s">
        <v>27</v>
      </c>
      <c r="K67" s="5">
        <v>13</v>
      </c>
      <c r="M67" s="5">
        <v>13</v>
      </c>
    </row>
    <row r="68" spans="1:13" ht="5.0999999999999996" customHeight="1" x14ac:dyDescent="0.35"/>
    <row r="69" spans="1:13" ht="18.75" thickBot="1" x14ac:dyDescent="0.4">
      <c r="A69" s="6" t="s">
        <v>28</v>
      </c>
      <c r="C69" s="5">
        <v>49</v>
      </c>
      <c r="E69" s="5">
        <v>95</v>
      </c>
      <c r="I69" s="6" t="s">
        <v>28</v>
      </c>
      <c r="K69" s="5">
        <v>27</v>
      </c>
      <c r="M69" s="5">
        <v>73</v>
      </c>
    </row>
    <row r="70" spans="1:13" ht="5.0999999999999996" customHeight="1" x14ac:dyDescent="0.35"/>
    <row r="71" spans="1:13" ht="18.75" thickBot="1" x14ac:dyDescent="0.4">
      <c r="A71" s="6" t="s">
        <v>29</v>
      </c>
      <c r="C71" s="5">
        <v>0</v>
      </c>
      <c r="E71" s="5">
        <v>1</v>
      </c>
      <c r="I71" s="6" t="s">
        <v>29</v>
      </c>
      <c r="K71" s="5">
        <v>0</v>
      </c>
      <c r="M71" s="5">
        <v>0</v>
      </c>
    </row>
    <row r="72" spans="1:13" ht="5.0999999999999996" customHeight="1" x14ac:dyDescent="0.35"/>
    <row r="73" spans="1:13" ht="18" customHeight="1" thickBot="1" x14ac:dyDescent="0.4">
      <c r="A73" s="6" t="s">
        <v>30</v>
      </c>
      <c r="C73" s="5">
        <v>0</v>
      </c>
      <c r="E73" s="5">
        <v>0</v>
      </c>
      <c r="I73" s="6" t="s">
        <v>30</v>
      </c>
      <c r="K73" s="5">
        <v>0</v>
      </c>
      <c r="M73" s="5">
        <v>0</v>
      </c>
    </row>
    <row r="74" spans="1:13" ht="5.0999999999999996" customHeight="1" thickBot="1" x14ac:dyDescent="0.4"/>
    <row r="75" spans="1:13" ht="18.75" thickBot="1" x14ac:dyDescent="0.4">
      <c r="B75" s="14" t="s">
        <v>31</v>
      </c>
      <c r="C75" s="43">
        <f>SUM(C61:C73)</f>
        <v>179</v>
      </c>
      <c r="E75" s="43">
        <f>SUM(E61:E73)</f>
        <v>252</v>
      </c>
      <c r="J75" s="14" t="s">
        <v>31</v>
      </c>
      <c r="K75" s="43">
        <f>SUM(K61:K73)</f>
        <v>152</v>
      </c>
      <c r="M75" s="43">
        <f>SUM(M61:M73)</f>
        <v>215</v>
      </c>
    </row>
    <row r="76" spans="1:13" x14ac:dyDescent="0.35"/>
    <row r="77" spans="1:13" x14ac:dyDescent="0.35">
      <c r="A77" s="4" t="s">
        <v>19</v>
      </c>
      <c r="B77" s="72"/>
      <c r="C77" s="73"/>
      <c r="D77" s="73"/>
      <c r="E77" s="74"/>
      <c r="I77" s="4" t="s">
        <v>19</v>
      </c>
      <c r="J77" s="61"/>
      <c r="K77" s="61"/>
      <c r="L77" s="61"/>
      <c r="M77" s="61"/>
    </row>
    <row r="78" spans="1:13" x14ac:dyDescent="0.35">
      <c r="B78" s="75"/>
      <c r="C78" s="76"/>
      <c r="D78" s="76"/>
      <c r="E78" s="77"/>
      <c r="J78" s="61"/>
      <c r="K78" s="61"/>
      <c r="L78" s="61"/>
      <c r="M78" s="61"/>
    </row>
    <row r="79" spans="1:13" x14ac:dyDescent="0.35">
      <c r="B79" s="78"/>
      <c r="C79" s="79"/>
      <c r="D79" s="79"/>
      <c r="E79" s="80"/>
      <c r="J79" s="61"/>
      <c r="K79" s="61"/>
      <c r="L79" s="61"/>
      <c r="M79" s="61"/>
    </row>
    <row r="80" spans="1:13" x14ac:dyDescent="0.35"/>
    <row r="81" spans="1:13" x14ac:dyDescent="0.35"/>
    <row r="82" spans="1:13" ht="39.950000000000003" customHeight="1" x14ac:dyDescent="0.35">
      <c r="A82" s="59" t="s">
        <v>32</v>
      </c>
      <c r="B82" s="59"/>
      <c r="C82" s="59"/>
      <c r="D82" s="59"/>
      <c r="E82" s="59"/>
      <c r="I82" s="59" t="s">
        <v>33</v>
      </c>
      <c r="J82" s="59"/>
      <c r="K82" s="59"/>
      <c r="L82" s="59"/>
      <c r="M82" s="59"/>
    </row>
    <row r="83" spans="1:13" ht="18.75" thickBot="1" x14ac:dyDescent="0.4"/>
    <row r="84" spans="1:13" ht="30" customHeight="1" thickBot="1" x14ac:dyDescent="0.4">
      <c r="A84" s="11" t="s">
        <v>34</v>
      </c>
      <c r="B84" s="5">
        <v>1</v>
      </c>
      <c r="I84" s="85" t="s">
        <v>35</v>
      </c>
      <c r="J84" s="85"/>
      <c r="K84" s="43">
        <f>SUM(K88,K86,K90)</f>
        <v>530</v>
      </c>
    </row>
    <row r="85" spans="1:13" ht="5.0999999999999996" customHeight="1" x14ac:dyDescent="0.35">
      <c r="A85" s="11"/>
      <c r="I85" s="6"/>
      <c r="J85" s="6"/>
    </row>
    <row r="86" spans="1:13" ht="18" customHeight="1" thickBot="1" x14ac:dyDescent="0.4">
      <c r="A86" s="11" t="s">
        <v>36</v>
      </c>
      <c r="B86" s="5">
        <v>0</v>
      </c>
      <c r="I86" s="19" t="s">
        <v>37</v>
      </c>
      <c r="K86" s="5">
        <v>373</v>
      </c>
    </row>
    <row r="87" spans="1:13" ht="5.0999999999999996" customHeight="1" x14ac:dyDescent="0.35">
      <c r="I87" s="18"/>
    </row>
    <row r="88" spans="1:13" ht="18" customHeight="1" thickBot="1" x14ac:dyDescent="0.4">
      <c r="I88" s="19" t="s">
        <v>38</v>
      </c>
      <c r="K88" s="5">
        <v>130</v>
      </c>
    </row>
    <row r="89" spans="1:13" ht="5.0999999999999996" customHeight="1" x14ac:dyDescent="0.35">
      <c r="I89" s="19"/>
    </row>
    <row r="90" spans="1:13" ht="18" customHeight="1" thickBot="1" x14ac:dyDescent="0.4">
      <c r="A90" s="4" t="s">
        <v>19</v>
      </c>
      <c r="B90" s="72"/>
      <c r="C90" s="73"/>
      <c r="D90" s="73"/>
      <c r="E90" s="74"/>
      <c r="I90" s="19" t="s">
        <v>39</v>
      </c>
      <c r="K90" s="5">
        <v>27</v>
      </c>
    </row>
    <row r="91" spans="1:13" x14ac:dyDescent="0.35">
      <c r="B91" s="75"/>
      <c r="C91" s="76"/>
      <c r="D91" s="76"/>
      <c r="E91" s="77"/>
    </row>
    <row r="92" spans="1:13" ht="30" customHeight="1" thickBot="1" x14ac:dyDescent="0.4">
      <c r="B92" s="75"/>
      <c r="C92" s="76"/>
      <c r="D92" s="76"/>
      <c r="E92" s="77"/>
      <c r="I92" s="66" t="s">
        <v>40</v>
      </c>
      <c r="J92" s="66"/>
      <c r="K92" s="5">
        <v>26</v>
      </c>
    </row>
    <row r="93" spans="1:13" ht="5.0999999999999996" customHeight="1" x14ac:dyDescent="0.35">
      <c r="B93" s="78"/>
      <c r="C93" s="79"/>
      <c r="D93" s="79"/>
      <c r="E93" s="80"/>
    </row>
    <row r="94" spans="1:13" ht="50.1" customHeight="1" thickBot="1" x14ac:dyDescent="0.4">
      <c r="I94" s="66" t="s">
        <v>41</v>
      </c>
      <c r="J94" s="66"/>
      <c r="K94" s="5">
        <v>409</v>
      </c>
    </row>
    <row r="95" spans="1:13" ht="5.0999999999999996" customHeight="1" x14ac:dyDescent="0.35"/>
    <row r="96" spans="1:13" ht="18.75" thickBot="1" x14ac:dyDescent="0.4">
      <c r="I96" s="66" t="s">
        <v>42</v>
      </c>
      <c r="J96" s="66"/>
      <c r="K96" s="5">
        <v>359</v>
      </c>
    </row>
    <row r="97" spans="1:13" ht="18.75" customHeight="1" x14ac:dyDescent="0.35"/>
    <row r="98" spans="1:13" x14ac:dyDescent="0.35">
      <c r="I98" s="4" t="s">
        <v>19</v>
      </c>
      <c r="J98" s="61"/>
      <c r="K98" s="61"/>
      <c r="L98" s="61"/>
      <c r="M98" s="61"/>
    </row>
    <row r="99" spans="1:13" x14ac:dyDescent="0.35">
      <c r="J99" s="61"/>
      <c r="K99" s="61"/>
      <c r="L99" s="61"/>
      <c r="M99" s="61"/>
    </row>
    <row r="100" spans="1:13" x14ac:dyDescent="0.35">
      <c r="J100" s="61"/>
      <c r="K100" s="61"/>
      <c r="L100" s="61"/>
      <c r="M100" s="61"/>
    </row>
    <row r="101" spans="1:13" x14ac:dyDescent="0.35">
      <c r="J101" s="61"/>
      <c r="K101" s="61"/>
      <c r="L101" s="61"/>
      <c r="M101" s="61"/>
    </row>
    <row r="102" spans="1:13" x14ac:dyDescent="0.35">
      <c r="J102" s="6"/>
      <c r="K102" s="6"/>
      <c r="L102" s="6"/>
      <c r="M102" s="6"/>
    </row>
    <row r="103" spans="1:13" x14ac:dyDescent="0.35"/>
    <row r="104" spans="1:13" ht="39.950000000000003" customHeight="1" x14ac:dyDescent="0.35">
      <c r="A104" s="59" t="s">
        <v>43</v>
      </c>
      <c r="B104" s="59"/>
      <c r="C104" s="59"/>
      <c r="D104" s="59"/>
      <c r="E104" s="59"/>
      <c r="I104" s="59" t="s">
        <v>44</v>
      </c>
      <c r="J104" s="59"/>
      <c r="K104" s="59"/>
      <c r="L104" s="59"/>
      <c r="M104" s="59"/>
    </row>
    <row r="105" spans="1:13" x14ac:dyDescent="0.35"/>
    <row r="106" spans="1:13" ht="39.950000000000003" customHeight="1" thickBot="1" x14ac:dyDescent="0.4">
      <c r="A106" s="11" t="s">
        <v>45</v>
      </c>
      <c r="B106" s="5">
        <v>82</v>
      </c>
      <c r="I106" s="2" t="s">
        <v>46</v>
      </c>
      <c r="J106" s="61" t="s">
        <v>433</v>
      </c>
      <c r="K106" s="61"/>
      <c r="L106" s="61"/>
      <c r="M106" s="61"/>
    </row>
    <row r="107" spans="1:13" ht="5.0999999999999996" customHeight="1" x14ac:dyDescent="0.35">
      <c r="A107" s="11"/>
      <c r="I107" s="3"/>
    </row>
    <row r="108" spans="1:13" ht="39.950000000000003" customHeight="1" thickBot="1" x14ac:dyDescent="0.4">
      <c r="A108" s="11" t="s">
        <v>47</v>
      </c>
      <c r="B108" s="5">
        <v>44</v>
      </c>
      <c r="I108" s="2" t="s">
        <v>48</v>
      </c>
      <c r="J108" s="61" t="s">
        <v>434</v>
      </c>
      <c r="K108" s="61"/>
      <c r="L108" s="61"/>
      <c r="M108" s="61"/>
    </row>
    <row r="109" spans="1:13" ht="5.0999999999999996" customHeight="1" x14ac:dyDescent="0.35">
      <c r="I109" s="3"/>
    </row>
    <row r="110" spans="1:13" ht="39.950000000000003" customHeight="1" x14ac:dyDescent="0.35">
      <c r="A110" s="4" t="s">
        <v>19</v>
      </c>
      <c r="B110" s="61"/>
      <c r="C110" s="61"/>
      <c r="D110" s="61"/>
      <c r="E110" s="61"/>
      <c r="I110" s="2" t="s">
        <v>49</v>
      </c>
      <c r="J110" s="61" t="s">
        <v>435</v>
      </c>
      <c r="K110" s="61"/>
      <c r="L110" s="61"/>
      <c r="M110" s="61"/>
    </row>
    <row r="111" spans="1:13" ht="5.0999999999999996" customHeight="1" x14ac:dyDescent="0.35">
      <c r="B111" s="61"/>
      <c r="C111" s="61"/>
      <c r="D111" s="61"/>
      <c r="E111" s="61"/>
      <c r="I111" s="3"/>
    </row>
    <row r="112" spans="1:13" ht="39.950000000000003" customHeight="1" x14ac:dyDescent="0.35">
      <c r="B112" s="61"/>
      <c r="C112" s="61"/>
      <c r="D112" s="61"/>
      <c r="E112" s="61"/>
      <c r="I112" s="2" t="s">
        <v>50</v>
      </c>
      <c r="J112" s="61" t="s">
        <v>427</v>
      </c>
      <c r="K112" s="61"/>
      <c r="L112" s="61"/>
      <c r="M112" s="61"/>
    </row>
    <row r="113" spans="1:13" ht="5.0999999999999996" customHeight="1" x14ac:dyDescent="0.35">
      <c r="B113" s="61"/>
      <c r="C113" s="61"/>
      <c r="D113" s="61"/>
      <c r="E113" s="61"/>
      <c r="I113" s="3"/>
    </row>
    <row r="114" spans="1:13" ht="39.950000000000003" customHeight="1" x14ac:dyDescent="0.35">
      <c r="I114" s="2" t="s">
        <v>51</v>
      </c>
      <c r="J114" s="61" t="s">
        <v>436</v>
      </c>
      <c r="K114" s="61"/>
      <c r="L114" s="61"/>
      <c r="M114" s="61"/>
    </row>
    <row r="115" spans="1:13" x14ac:dyDescent="0.35"/>
    <row r="116" spans="1:13" x14ac:dyDescent="0.35"/>
    <row r="117" spans="1:13" ht="39.950000000000003" customHeight="1" x14ac:dyDescent="0.35">
      <c r="A117" s="59" t="s">
        <v>52</v>
      </c>
      <c r="B117" s="59"/>
      <c r="C117" s="59"/>
      <c r="D117" s="59"/>
      <c r="E117" s="59"/>
      <c r="I117" s="59" t="s">
        <v>53</v>
      </c>
      <c r="J117" s="59"/>
      <c r="K117" s="59"/>
      <c r="L117" s="59"/>
      <c r="M117" s="59"/>
    </row>
    <row r="118" spans="1:13" ht="18" customHeight="1" x14ac:dyDescent="0.35"/>
    <row r="119" spans="1:13" ht="30.75" thickBot="1" x14ac:dyDescent="0.4">
      <c r="A119" s="11" t="s">
        <v>45</v>
      </c>
      <c r="B119" s="5">
        <v>93</v>
      </c>
      <c r="E119" s="13"/>
      <c r="I119" s="11" t="s">
        <v>54</v>
      </c>
      <c r="J119" s="5">
        <v>52</v>
      </c>
      <c r="M119" s="13"/>
    </row>
    <row r="120" spans="1:13" ht="5.0999999999999996" customHeight="1" x14ac:dyDescent="0.35">
      <c r="I120" s="12"/>
    </row>
    <row r="121" spans="1:13" ht="30.75" thickBot="1" x14ac:dyDescent="0.4">
      <c r="A121" s="11" t="s">
        <v>55</v>
      </c>
      <c r="B121" s="5">
        <v>89</v>
      </c>
      <c r="I121" s="11" t="s">
        <v>56</v>
      </c>
      <c r="J121" s="5">
        <v>38</v>
      </c>
    </row>
    <row r="122" spans="1:13" ht="5.0999999999999996" customHeight="1" x14ac:dyDescent="0.35">
      <c r="I122" s="12"/>
    </row>
    <row r="123" spans="1:13" ht="18.75" thickBot="1" x14ac:dyDescent="0.4">
      <c r="A123" s="13"/>
      <c r="B123" s="13"/>
      <c r="C123" s="13"/>
      <c r="D123" s="13"/>
      <c r="E123" s="13"/>
      <c r="I123" s="11" t="s">
        <v>57</v>
      </c>
      <c r="J123" s="5">
        <v>3</v>
      </c>
    </row>
    <row r="124" spans="1:13" ht="5.0999999999999996" customHeight="1" x14ac:dyDescent="0.35">
      <c r="A124" s="13"/>
      <c r="B124" s="13"/>
      <c r="C124" s="13"/>
      <c r="D124" s="13"/>
      <c r="E124" s="13"/>
      <c r="I124" s="11"/>
    </row>
    <row r="125" spans="1:13" ht="30.75" thickBot="1" x14ac:dyDescent="0.4">
      <c r="A125" s="13"/>
      <c r="B125" s="13"/>
      <c r="C125" s="13"/>
      <c r="D125" s="13"/>
      <c r="E125" s="13"/>
      <c r="I125" s="11" t="s">
        <v>58</v>
      </c>
      <c r="J125" s="5">
        <v>0</v>
      </c>
    </row>
    <row r="126" spans="1:13" x14ac:dyDescent="0.35">
      <c r="A126" s="13"/>
      <c r="B126" s="13"/>
      <c r="C126" s="13"/>
      <c r="D126" s="13"/>
      <c r="E126" s="13"/>
      <c r="I126" s="11"/>
    </row>
    <row r="127" spans="1:13" ht="18" customHeight="1" x14ac:dyDescent="0.35">
      <c r="A127" s="13"/>
      <c r="B127" s="13"/>
      <c r="C127" s="13"/>
      <c r="D127" s="13"/>
      <c r="E127" s="13"/>
    </row>
    <row r="128" spans="1:13" ht="18" customHeight="1" x14ac:dyDescent="0.35">
      <c r="A128" s="4" t="s">
        <v>19</v>
      </c>
      <c r="B128" s="72"/>
      <c r="C128" s="73"/>
      <c r="D128" s="73"/>
      <c r="E128" s="74"/>
      <c r="I128" s="4" t="s">
        <v>19</v>
      </c>
      <c r="J128" s="61"/>
      <c r="K128" s="61"/>
      <c r="L128" s="61"/>
      <c r="M128" s="61"/>
    </row>
    <row r="129" spans="1:13" ht="18" customHeight="1" x14ac:dyDescent="0.35">
      <c r="B129" s="75"/>
      <c r="C129" s="76"/>
      <c r="D129" s="76"/>
      <c r="E129" s="77"/>
      <c r="J129" s="61"/>
      <c r="K129" s="61"/>
      <c r="L129" s="61"/>
      <c r="M129" s="61"/>
    </row>
    <row r="130" spans="1:13" ht="18" customHeight="1" x14ac:dyDescent="0.35">
      <c r="B130" s="78"/>
      <c r="C130" s="79"/>
      <c r="D130" s="79"/>
      <c r="E130" s="80"/>
      <c r="J130" s="61"/>
      <c r="K130" s="61"/>
      <c r="L130" s="61"/>
      <c r="M130" s="61"/>
    </row>
    <row r="131" spans="1:13" ht="18" customHeight="1" x14ac:dyDescent="0.35"/>
    <row r="132" spans="1:13" ht="27.95" customHeight="1" x14ac:dyDescent="0.35">
      <c r="I132" s="86" t="str">
        <f>IF((B119)&lt;&gt;(J119+J121+J123+J125), "NOTA: La suma de los Convenios celebrados derivados de conciliación señalados en el inciso a. de la pregunta 13 debe coincidir con la suma de los valores de los incisos de la pregunta 14.", "")</f>
        <v/>
      </c>
      <c r="J132" s="86"/>
      <c r="K132" s="86"/>
      <c r="L132" s="86"/>
      <c r="M132" s="86"/>
    </row>
    <row r="133" spans="1:13" ht="27.95" customHeight="1" x14ac:dyDescent="0.35">
      <c r="I133" s="86"/>
      <c r="J133" s="86"/>
      <c r="K133" s="86"/>
      <c r="L133" s="86"/>
      <c r="M133" s="86"/>
    </row>
    <row r="134" spans="1:13" ht="18" customHeight="1" x14ac:dyDescent="0.35"/>
    <row r="135" spans="1:13" ht="18" customHeight="1" x14ac:dyDescent="0.35"/>
    <row r="136" spans="1:13" ht="39.950000000000003" customHeight="1" x14ac:dyDescent="0.35">
      <c r="A136" s="59" t="s">
        <v>59</v>
      </c>
      <c r="B136" s="59"/>
      <c r="C136" s="59"/>
      <c r="D136" s="59"/>
      <c r="E136" s="59"/>
    </row>
    <row r="137" spans="1:13" ht="18" customHeight="1" x14ac:dyDescent="0.35"/>
    <row r="138" spans="1:13" x14ac:dyDescent="0.35">
      <c r="A138" s="69" t="s">
        <v>60</v>
      </c>
      <c r="B138" s="70"/>
      <c r="C138" s="71"/>
      <c r="I138" s="62" t="s">
        <v>61</v>
      </c>
      <c r="J138" s="62"/>
      <c r="K138" s="62"/>
      <c r="L138" s="62"/>
      <c r="M138" s="62"/>
    </row>
    <row r="139" spans="1:13" ht="45" x14ac:dyDescent="0.35">
      <c r="A139" s="49" t="s">
        <v>62</v>
      </c>
      <c r="B139" s="20" t="s">
        <v>63</v>
      </c>
      <c r="C139" s="20" t="s">
        <v>64</v>
      </c>
    </row>
    <row r="140" spans="1:13" ht="18" customHeight="1" thickBot="1" x14ac:dyDescent="0.4">
      <c r="A140" s="21" t="s">
        <v>65</v>
      </c>
      <c r="B140" s="22">
        <v>1</v>
      </c>
      <c r="C140" s="23">
        <f>IF(ISERROR(B140/$B$146),0,(B140/$B$146))</f>
        <v>1.0752688172043012E-2</v>
      </c>
      <c r="I140" s="26" t="s">
        <v>66</v>
      </c>
      <c r="J140" s="27">
        <v>1</v>
      </c>
    </row>
    <row r="141" spans="1:13" ht="18" customHeight="1" thickBot="1" x14ac:dyDescent="0.4">
      <c r="A141" s="21" t="s">
        <v>67</v>
      </c>
      <c r="B141" s="22">
        <v>0</v>
      </c>
      <c r="C141" s="23">
        <f t="shared" ref="C141:C145" si="2">IF(ISERROR(B141/$B$146),0,(B141/$B$146))</f>
        <v>0</v>
      </c>
      <c r="I141" s="12"/>
      <c r="J141" s="27">
        <v>37</v>
      </c>
    </row>
    <row r="142" spans="1:13" ht="18" customHeight="1" thickBot="1" x14ac:dyDescent="0.4">
      <c r="A142" s="21" t="s">
        <v>68</v>
      </c>
      <c r="B142" s="22">
        <v>0</v>
      </c>
      <c r="C142" s="23">
        <f t="shared" si="2"/>
        <v>0</v>
      </c>
      <c r="I142" s="12"/>
      <c r="J142" s="27">
        <v>39</v>
      </c>
    </row>
    <row r="143" spans="1:13" ht="18" customHeight="1" x14ac:dyDescent="0.35">
      <c r="A143" s="21" t="s">
        <v>69</v>
      </c>
      <c r="B143" s="22">
        <v>0</v>
      </c>
      <c r="C143" s="23">
        <f t="shared" si="2"/>
        <v>0</v>
      </c>
      <c r="I143" s="12"/>
      <c r="J143" s="12"/>
    </row>
    <row r="144" spans="1:13" ht="18" customHeight="1" thickBot="1" x14ac:dyDescent="0.4">
      <c r="A144" s="21" t="s">
        <v>70</v>
      </c>
      <c r="B144" s="22">
        <v>33</v>
      </c>
      <c r="C144" s="23">
        <f t="shared" si="2"/>
        <v>0.35483870967741937</v>
      </c>
      <c r="I144" s="26" t="s">
        <v>71</v>
      </c>
      <c r="J144" s="27">
        <v>78</v>
      </c>
    </row>
    <row r="145" spans="1:13" ht="18" customHeight="1" thickBot="1" x14ac:dyDescent="0.4">
      <c r="A145" s="21" t="s">
        <v>72</v>
      </c>
      <c r="B145" s="22">
        <v>59</v>
      </c>
      <c r="C145" s="23">
        <f t="shared" si="2"/>
        <v>0.63440860215053763</v>
      </c>
      <c r="I145" s="12"/>
      <c r="J145" s="27">
        <v>83</v>
      </c>
    </row>
    <row r="146" spans="1:13" ht="18" customHeight="1" thickBot="1" x14ac:dyDescent="0.4">
      <c r="A146" s="20" t="s">
        <v>14</v>
      </c>
      <c r="B146" s="24">
        <f>SUM(B140:B145)</f>
        <v>93</v>
      </c>
      <c r="C146" s="25">
        <f>SUM(C140:C145)</f>
        <v>1</v>
      </c>
      <c r="I146" s="12"/>
      <c r="J146" s="27">
        <v>86</v>
      </c>
    </row>
    <row r="147" spans="1:13" ht="18" customHeight="1" x14ac:dyDescent="0.35"/>
    <row r="148" spans="1:13" ht="18" customHeight="1" x14ac:dyDescent="0.35">
      <c r="A148" s="60" t="str">
        <f>IF(B146&lt;&gt;B119,"NOTA: La suma de los Convenios celebrados derivados de conciliación señalados en el inciso a. de la pregunta 13 debe coincidir con la suma de los valores de la presente tabla.","")</f>
        <v/>
      </c>
      <c r="B148" s="60"/>
      <c r="C148" s="60"/>
      <c r="I148" s="63" t="s">
        <v>73</v>
      </c>
      <c r="J148" s="64" t="s">
        <v>74</v>
      </c>
      <c r="K148" s="64"/>
      <c r="L148" s="64"/>
      <c r="M148" s="64"/>
    </row>
    <row r="149" spans="1:13" ht="18" customHeight="1" x14ac:dyDescent="0.35">
      <c r="A149" s="60"/>
      <c r="B149" s="60"/>
      <c r="C149" s="60"/>
      <c r="I149" s="63"/>
      <c r="J149" s="64"/>
      <c r="K149" s="64"/>
      <c r="L149" s="64"/>
      <c r="M149" s="64"/>
    </row>
    <row r="150" spans="1:13" ht="18" customHeight="1" x14ac:dyDescent="0.35">
      <c r="A150" s="60"/>
      <c r="B150" s="60"/>
      <c r="C150" s="60"/>
      <c r="I150" s="63"/>
      <c r="J150" s="64"/>
      <c r="K150" s="64"/>
      <c r="L150" s="64"/>
      <c r="M150" s="64"/>
    </row>
    <row r="151" spans="1:13" ht="18" customHeight="1" x14ac:dyDescent="0.35">
      <c r="A151" s="60"/>
      <c r="B151" s="60"/>
      <c r="C151" s="60"/>
      <c r="I151" s="63"/>
      <c r="J151" s="64"/>
      <c r="K151" s="64"/>
      <c r="L151" s="64"/>
      <c r="M151" s="64"/>
    </row>
    <row r="152" spans="1:13" ht="18" customHeight="1" x14ac:dyDescent="0.35">
      <c r="A152" s="60"/>
      <c r="B152" s="60"/>
      <c r="C152" s="60"/>
      <c r="I152" s="63"/>
      <c r="J152" s="64"/>
      <c r="K152" s="64"/>
      <c r="L152" s="64"/>
      <c r="M152" s="64"/>
    </row>
    <row r="153" spans="1:13" ht="18" customHeight="1" x14ac:dyDescent="0.35">
      <c r="A153" s="60"/>
      <c r="B153" s="60"/>
      <c r="C153" s="60"/>
    </row>
    <row r="154" spans="1:13" ht="18" customHeight="1" x14ac:dyDescent="0.35">
      <c r="A154" s="60"/>
      <c r="B154" s="60"/>
      <c r="C154" s="60"/>
      <c r="I154" s="4" t="s">
        <v>75</v>
      </c>
      <c r="J154" s="61"/>
      <c r="K154" s="61"/>
      <c r="L154" s="61"/>
      <c r="M154" s="61"/>
    </row>
    <row r="155" spans="1:13" ht="18" customHeight="1" x14ac:dyDescent="0.35">
      <c r="A155" s="60"/>
      <c r="B155" s="60"/>
      <c r="C155" s="60"/>
      <c r="I155" s="4"/>
      <c r="J155" s="61"/>
      <c r="K155" s="61"/>
      <c r="L155" s="61"/>
      <c r="M155" s="61"/>
    </row>
    <row r="156" spans="1:13" ht="18" customHeight="1" x14ac:dyDescent="0.35">
      <c r="A156" s="60"/>
      <c r="B156" s="60"/>
      <c r="C156" s="60"/>
      <c r="J156" s="61"/>
      <c r="K156" s="61"/>
      <c r="L156" s="61"/>
      <c r="M156" s="61"/>
    </row>
    <row r="157" spans="1:13" ht="18" customHeight="1" x14ac:dyDescent="0.35"/>
    <row r="158" spans="1:13" ht="18" customHeight="1" x14ac:dyDescent="0.35"/>
    <row r="159" spans="1:13" x14ac:dyDescent="0.35">
      <c r="A159" s="69" t="s">
        <v>76</v>
      </c>
      <c r="B159" s="70"/>
      <c r="C159" s="71"/>
      <c r="I159" s="62" t="s">
        <v>77</v>
      </c>
      <c r="J159" s="62"/>
      <c r="K159" s="62"/>
      <c r="L159" s="62"/>
      <c r="M159" s="62"/>
    </row>
    <row r="160" spans="1:13" ht="45" x14ac:dyDescent="0.35">
      <c r="A160" s="49" t="s">
        <v>62</v>
      </c>
      <c r="B160" s="20" t="s">
        <v>63</v>
      </c>
      <c r="C160" s="20" t="s">
        <v>64</v>
      </c>
    </row>
    <row r="161" spans="1:13" ht="18" customHeight="1" thickBot="1" x14ac:dyDescent="0.4">
      <c r="A161" s="21" t="s">
        <v>65</v>
      </c>
      <c r="B161" s="22">
        <v>89</v>
      </c>
      <c r="C161" s="23">
        <f>IF(ISERROR(B161/$B$167),0,(B161/$B$167))</f>
        <v>1</v>
      </c>
      <c r="I161" s="26" t="s">
        <v>66</v>
      </c>
      <c r="J161" s="27">
        <v>1</v>
      </c>
    </row>
    <row r="162" spans="1:13" ht="18" customHeight="1" thickBot="1" x14ac:dyDescent="0.4">
      <c r="A162" s="21" t="s">
        <v>67</v>
      </c>
      <c r="B162" s="22">
        <v>0</v>
      </c>
      <c r="C162" s="23">
        <f t="shared" ref="C162:C166" si="3">IF(ISERROR(B162/$B$167),0,(B162/$B$167))</f>
        <v>0</v>
      </c>
      <c r="I162" s="12"/>
      <c r="J162" s="27">
        <v>1</v>
      </c>
    </row>
    <row r="163" spans="1:13" ht="18" customHeight="1" thickBot="1" x14ac:dyDescent="0.4">
      <c r="A163" s="21" t="s">
        <v>68</v>
      </c>
      <c r="B163" s="22">
        <v>0</v>
      </c>
      <c r="C163" s="23">
        <f t="shared" si="3"/>
        <v>0</v>
      </c>
      <c r="I163" s="12"/>
      <c r="J163" s="27">
        <v>1</v>
      </c>
    </row>
    <row r="164" spans="1:13" ht="18" customHeight="1" x14ac:dyDescent="0.35">
      <c r="A164" s="21" t="s">
        <v>69</v>
      </c>
      <c r="B164" s="22">
        <v>0</v>
      </c>
      <c r="C164" s="23">
        <f t="shared" si="3"/>
        <v>0</v>
      </c>
      <c r="I164" s="12"/>
      <c r="J164" s="12"/>
    </row>
    <row r="165" spans="1:13" ht="18" customHeight="1" thickBot="1" x14ac:dyDescent="0.4">
      <c r="A165" s="21" t="s">
        <v>70</v>
      </c>
      <c r="B165" s="22">
        <v>0</v>
      </c>
      <c r="C165" s="23">
        <f t="shared" si="3"/>
        <v>0</v>
      </c>
      <c r="I165" s="26" t="s">
        <v>71</v>
      </c>
      <c r="J165" s="27">
        <v>4</v>
      </c>
    </row>
    <row r="166" spans="1:13" ht="18" customHeight="1" thickBot="1" x14ac:dyDescent="0.4">
      <c r="A166" s="21" t="s">
        <v>72</v>
      </c>
      <c r="B166" s="22">
        <v>0</v>
      </c>
      <c r="C166" s="23">
        <f t="shared" si="3"/>
        <v>0</v>
      </c>
      <c r="I166" s="12"/>
      <c r="J166" s="27">
        <v>4</v>
      </c>
    </row>
    <row r="167" spans="1:13" ht="18" customHeight="1" thickBot="1" x14ac:dyDescent="0.4">
      <c r="A167" s="20" t="s">
        <v>14</v>
      </c>
      <c r="B167" s="24">
        <f>SUM(B161:B166)</f>
        <v>89</v>
      </c>
      <c r="C167" s="25">
        <f>SUM(C161:C166)</f>
        <v>1</v>
      </c>
      <c r="I167" s="12"/>
      <c r="J167" s="27">
        <v>4</v>
      </c>
    </row>
    <row r="168" spans="1:13" ht="18" customHeight="1" x14ac:dyDescent="0.35"/>
    <row r="169" spans="1:13" ht="18" customHeight="1" x14ac:dyDescent="0.35">
      <c r="A169" s="60" t="str">
        <f>IF(B167&lt;&gt;B121,"NOTA: La suma de las Ratificaciones de convenio señalados en el inciso b. de la pregunta 13 debe coincidir con la suma de los valores de la presente tabla.","")</f>
        <v/>
      </c>
      <c r="B169" s="60"/>
      <c r="C169" s="60"/>
      <c r="I169" s="63" t="s">
        <v>73</v>
      </c>
      <c r="J169" s="64" t="s">
        <v>74</v>
      </c>
      <c r="K169" s="64"/>
      <c r="L169" s="64"/>
      <c r="M169" s="64"/>
    </row>
    <row r="170" spans="1:13" ht="18" customHeight="1" x14ac:dyDescent="0.35">
      <c r="A170" s="60"/>
      <c r="B170" s="60"/>
      <c r="C170" s="60"/>
      <c r="I170" s="63"/>
      <c r="J170" s="64"/>
      <c r="K170" s="64"/>
      <c r="L170" s="64"/>
      <c r="M170" s="64"/>
    </row>
    <row r="171" spans="1:13" ht="18" customHeight="1" x14ac:dyDescent="0.35">
      <c r="A171" s="60"/>
      <c r="B171" s="60"/>
      <c r="C171" s="60"/>
      <c r="I171" s="63"/>
      <c r="J171" s="64"/>
      <c r="K171" s="64"/>
      <c r="L171" s="64"/>
      <c r="M171" s="64"/>
    </row>
    <row r="172" spans="1:13" ht="18" customHeight="1" x14ac:dyDescent="0.35">
      <c r="A172" s="60"/>
      <c r="B172" s="60"/>
      <c r="C172" s="60"/>
      <c r="I172" s="63"/>
      <c r="J172" s="64"/>
      <c r="K172" s="64"/>
      <c r="L172" s="64"/>
      <c r="M172" s="64"/>
    </row>
    <row r="173" spans="1:13" ht="18" customHeight="1" x14ac:dyDescent="0.35">
      <c r="A173" s="60"/>
      <c r="B173" s="60"/>
      <c r="C173" s="60"/>
      <c r="I173" s="63"/>
      <c r="J173" s="64"/>
      <c r="K173" s="64"/>
      <c r="L173" s="64"/>
      <c r="M173" s="64"/>
    </row>
    <row r="174" spans="1:13" ht="18" customHeight="1" x14ac:dyDescent="0.35">
      <c r="A174" s="60"/>
      <c r="B174" s="60"/>
      <c r="C174" s="60"/>
    </row>
    <row r="175" spans="1:13" ht="18" customHeight="1" x14ac:dyDescent="0.35">
      <c r="A175" s="60"/>
      <c r="B175" s="60"/>
      <c r="C175" s="60"/>
      <c r="I175" s="4" t="s">
        <v>75</v>
      </c>
      <c r="J175" s="61"/>
      <c r="K175" s="61"/>
      <c r="L175" s="61"/>
      <c r="M175" s="61"/>
    </row>
    <row r="176" spans="1:13" ht="18" customHeight="1" x14ac:dyDescent="0.35">
      <c r="A176" s="60"/>
      <c r="B176" s="60"/>
      <c r="C176" s="60"/>
      <c r="I176" s="4"/>
      <c r="J176" s="61"/>
      <c r="K176" s="61"/>
      <c r="L176" s="61"/>
      <c r="M176" s="61"/>
    </row>
    <row r="177" spans="1:13" ht="18" customHeight="1" x14ac:dyDescent="0.35">
      <c r="A177" s="60"/>
      <c r="B177" s="60"/>
      <c r="C177" s="60"/>
      <c r="J177" s="61"/>
      <c r="K177" s="61"/>
      <c r="L177" s="61"/>
      <c r="M177" s="61"/>
    </row>
    <row r="178" spans="1:13" ht="18" customHeight="1" x14ac:dyDescent="0.35"/>
    <row r="179" spans="1:13" ht="18" customHeight="1" x14ac:dyDescent="0.35"/>
    <row r="180" spans="1:13" ht="39.950000000000003" customHeight="1" x14ac:dyDescent="0.35">
      <c r="A180" s="59" t="s">
        <v>78</v>
      </c>
      <c r="B180" s="59"/>
      <c r="C180" s="59"/>
      <c r="D180" s="59"/>
      <c r="E180" s="59"/>
      <c r="I180" s="59" t="s">
        <v>33</v>
      </c>
      <c r="J180" s="59"/>
      <c r="K180" s="59"/>
      <c r="L180" s="59"/>
      <c r="M180" s="59"/>
    </row>
    <row r="181" spans="1:13" ht="18" customHeight="1" x14ac:dyDescent="0.35"/>
    <row r="182" spans="1:13" ht="39.950000000000003" customHeight="1" thickBot="1" x14ac:dyDescent="0.4">
      <c r="A182" s="2" t="s">
        <v>46</v>
      </c>
      <c r="B182" s="61" t="s">
        <v>428</v>
      </c>
      <c r="C182" s="61"/>
      <c r="D182" s="61"/>
      <c r="E182" s="61"/>
      <c r="I182" s="39" t="s">
        <v>79</v>
      </c>
      <c r="J182" s="11" t="s">
        <v>45</v>
      </c>
      <c r="K182" s="65">
        <v>1977406.47</v>
      </c>
      <c r="L182" s="65"/>
    </row>
    <row r="183" spans="1:13" ht="5.0999999999999996" customHeight="1" x14ac:dyDescent="0.35">
      <c r="A183" s="3"/>
    </row>
    <row r="184" spans="1:13" ht="39.950000000000003" customHeight="1" thickBot="1" x14ac:dyDescent="0.4">
      <c r="A184" s="2" t="s">
        <v>48</v>
      </c>
      <c r="B184" s="61" t="s">
        <v>429</v>
      </c>
      <c r="C184" s="61"/>
      <c r="D184" s="61"/>
      <c r="E184" s="61"/>
      <c r="J184" s="11" t="s">
        <v>80</v>
      </c>
      <c r="K184" s="65">
        <v>1982963.46</v>
      </c>
      <c r="L184" s="65"/>
    </row>
    <row r="185" spans="1:13" ht="9.9499999999999993" customHeight="1" x14ac:dyDescent="0.35">
      <c r="A185" s="3"/>
    </row>
    <row r="186" spans="1:13" ht="39.950000000000003" customHeight="1" thickBot="1" x14ac:dyDescent="0.4">
      <c r="A186" s="2" t="s">
        <v>49</v>
      </c>
      <c r="B186" s="61" t="s">
        <v>430</v>
      </c>
      <c r="C186" s="61"/>
      <c r="D186" s="61"/>
      <c r="E186" s="61"/>
      <c r="I186" s="39" t="s">
        <v>81</v>
      </c>
      <c r="J186" s="11" t="s">
        <v>45</v>
      </c>
      <c r="K186" s="65">
        <v>942695.78</v>
      </c>
      <c r="L186" s="65"/>
    </row>
    <row r="187" spans="1:13" ht="5.0999999999999996" customHeight="1" x14ac:dyDescent="0.35">
      <c r="A187" s="3"/>
    </row>
    <row r="188" spans="1:13" ht="39.950000000000003" customHeight="1" thickBot="1" x14ac:dyDescent="0.4">
      <c r="A188" s="2" t="s">
        <v>50</v>
      </c>
      <c r="B188" s="61" t="s">
        <v>431</v>
      </c>
      <c r="C188" s="61"/>
      <c r="D188" s="61"/>
      <c r="E188" s="61"/>
      <c r="J188" s="11" t="s">
        <v>80</v>
      </c>
      <c r="K188" s="65">
        <v>1962963.46</v>
      </c>
      <c r="L188" s="65"/>
    </row>
    <row r="189" spans="1:13" ht="9.9499999999999993" customHeight="1" x14ac:dyDescent="0.35">
      <c r="A189" s="3"/>
    </row>
    <row r="190" spans="1:13" ht="39.950000000000003" customHeight="1" thickBot="1" x14ac:dyDescent="0.4">
      <c r="A190" s="2" t="s">
        <v>51</v>
      </c>
      <c r="B190" s="61" t="s">
        <v>432</v>
      </c>
      <c r="C190" s="61"/>
      <c r="D190" s="61"/>
      <c r="E190" s="61"/>
      <c r="I190" s="66" t="s">
        <v>82</v>
      </c>
      <c r="J190" s="66"/>
      <c r="K190" s="67">
        <v>101</v>
      </c>
      <c r="L190" s="67"/>
    </row>
    <row r="191" spans="1:13" ht="5.0999999999999996" customHeight="1" x14ac:dyDescent="0.35"/>
    <row r="192" spans="1:13" ht="30" customHeight="1" thickBot="1" x14ac:dyDescent="0.4">
      <c r="I192" s="66" t="s">
        <v>83</v>
      </c>
      <c r="J192" s="66"/>
      <c r="K192" s="67">
        <v>1</v>
      </c>
      <c r="L192" s="67"/>
    </row>
    <row r="193" spans="1:13" ht="18" customHeight="1" x14ac:dyDescent="0.35"/>
    <row r="194" spans="1:13" ht="18" customHeight="1" x14ac:dyDescent="0.35">
      <c r="I194" s="4" t="s">
        <v>19</v>
      </c>
      <c r="J194" s="72"/>
      <c r="K194" s="73"/>
      <c r="L194" s="73"/>
      <c r="M194" s="74"/>
    </row>
    <row r="195" spans="1:13" ht="18" customHeight="1" x14ac:dyDescent="0.35">
      <c r="J195" s="75"/>
      <c r="K195" s="76"/>
      <c r="L195" s="76"/>
      <c r="M195" s="77"/>
    </row>
    <row r="196" spans="1:13" ht="18" customHeight="1" x14ac:dyDescent="0.35">
      <c r="J196" s="78"/>
      <c r="K196" s="79"/>
      <c r="L196" s="79"/>
      <c r="M196" s="80"/>
    </row>
    <row r="197" spans="1:13" ht="18" customHeight="1" x14ac:dyDescent="0.35"/>
    <row r="198" spans="1:13" ht="30.75" x14ac:dyDescent="0.35">
      <c r="A198" s="10" t="s">
        <v>84</v>
      </c>
      <c r="B198" s="9"/>
      <c r="C198" s="8"/>
      <c r="D198" s="8"/>
      <c r="E198" s="8"/>
      <c r="F198" s="8"/>
      <c r="G198" s="8"/>
      <c r="H198" s="8"/>
      <c r="I198" s="8"/>
      <c r="J198" s="8"/>
      <c r="K198" s="8"/>
      <c r="L198" s="8"/>
      <c r="M198" s="8"/>
    </row>
    <row r="199" spans="1:13" ht="18" customHeight="1" x14ac:dyDescent="0.35"/>
    <row r="200" spans="1:13" ht="39.950000000000003" customHeight="1" thickBot="1" x14ac:dyDescent="0.4">
      <c r="A200" s="68" t="s">
        <v>85</v>
      </c>
      <c r="B200" s="68"/>
      <c r="C200" s="68"/>
      <c r="D200" s="68"/>
      <c r="E200" s="5">
        <v>7</v>
      </c>
      <c r="I200" s="4" t="s">
        <v>19</v>
      </c>
      <c r="J200" s="61"/>
      <c r="K200" s="61"/>
      <c r="L200" s="61"/>
      <c r="M200" s="61"/>
    </row>
    <row r="201" spans="1:13" x14ac:dyDescent="0.35">
      <c r="J201" s="61"/>
      <c r="K201" s="61"/>
      <c r="L201" s="61"/>
      <c r="M201" s="61"/>
    </row>
    <row r="202" spans="1:13" x14ac:dyDescent="0.35">
      <c r="J202" s="7"/>
      <c r="K202" s="7"/>
      <c r="L202" s="7"/>
      <c r="M202" s="7"/>
    </row>
    <row r="203" spans="1:13" ht="18" customHeight="1" x14ac:dyDescent="0.35"/>
    <row r="204" spans="1:13" ht="39.950000000000003" customHeight="1" x14ac:dyDescent="0.35">
      <c r="A204" s="59" t="s">
        <v>86</v>
      </c>
      <c r="B204" s="59"/>
      <c r="C204" s="59"/>
      <c r="D204" s="59"/>
      <c r="E204" s="59"/>
      <c r="I204" s="59" t="s">
        <v>87</v>
      </c>
      <c r="J204" s="59"/>
      <c r="K204" s="59"/>
      <c r="L204" s="59"/>
      <c r="M204" s="59"/>
    </row>
    <row r="205" spans="1:13" ht="18" customHeight="1" x14ac:dyDescent="0.35"/>
    <row r="206" spans="1:13" ht="18" customHeight="1" thickBot="1" x14ac:dyDescent="0.4">
      <c r="A206" s="6" t="s">
        <v>88</v>
      </c>
      <c r="B206" s="5">
        <v>0</v>
      </c>
      <c r="I206" s="6" t="s">
        <v>88</v>
      </c>
      <c r="J206" s="5">
        <v>0</v>
      </c>
    </row>
    <row r="207" spans="1:13" ht="5.0999999999999996" customHeight="1" x14ac:dyDescent="0.35"/>
    <row r="208" spans="1:13" ht="18" customHeight="1" thickBot="1" x14ac:dyDescent="0.4">
      <c r="A208" s="6" t="s">
        <v>89</v>
      </c>
      <c r="B208" s="5">
        <v>5</v>
      </c>
      <c r="I208" s="6" t="s">
        <v>89</v>
      </c>
      <c r="J208" s="5">
        <v>5</v>
      </c>
    </row>
    <row r="209" spans="1:13" ht="18" customHeight="1" x14ac:dyDescent="0.35"/>
    <row r="210" spans="1:13" ht="18" customHeight="1" x14ac:dyDescent="0.35">
      <c r="A210" s="4" t="s">
        <v>19</v>
      </c>
      <c r="B210" s="61"/>
      <c r="C210" s="61"/>
      <c r="D210" s="61"/>
      <c r="E210" s="61"/>
      <c r="I210" s="4" t="s">
        <v>19</v>
      </c>
      <c r="J210" s="61"/>
      <c r="K210" s="61"/>
      <c r="L210" s="61"/>
      <c r="M210" s="61"/>
    </row>
    <row r="211" spans="1:13" ht="18" customHeight="1" x14ac:dyDescent="0.35">
      <c r="B211" s="61"/>
      <c r="C211" s="61"/>
      <c r="D211" s="61"/>
      <c r="E211" s="61"/>
      <c r="J211" s="61"/>
      <c r="K211" s="61"/>
      <c r="L211" s="61"/>
      <c r="M211" s="61"/>
    </row>
    <row r="212" spans="1:13" ht="18" customHeight="1" x14ac:dyDescent="0.35">
      <c r="B212" s="61"/>
      <c r="C212" s="61"/>
      <c r="D212" s="61"/>
      <c r="E212" s="61"/>
      <c r="J212" s="61"/>
      <c r="K212" s="61"/>
      <c r="L212" s="61"/>
      <c r="M212" s="61"/>
    </row>
    <row r="213" spans="1:13" ht="18" customHeight="1" x14ac:dyDescent="0.35"/>
    <row r="214" spans="1:13" ht="18" customHeight="1" x14ac:dyDescent="0.35"/>
    <row r="215" spans="1:13" ht="54" customHeight="1" x14ac:dyDescent="0.35">
      <c r="A215" s="59" t="s">
        <v>90</v>
      </c>
      <c r="B215" s="59"/>
      <c r="C215" s="59"/>
      <c r="D215" s="59"/>
      <c r="E215" s="59"/>
      <c r="I215" s="59" t="s">
        <v>91</v>
      </c>
      <c r="J215" s="59"/>
      <c r="K215" s="59"/>
      <c r="L215" s="59"/>
      <c r="M215" s="59"/>
    </row>
    <row r="216" spans="1:13" x14ac:dyDescent="0.35"/>
    <row r="217" spans="1:13" ht="45.75" thickBot="1" x14ac:dyDescent="0.4">
      <c r="A217" s="68" t="s">
        <v>92</v>
      </c>
      <c r="B217" s="68"/>
      <c r="I217" s="11" t="s">
        <v>93</v>
      </c>
      <c r="J217" s="5">
        <v>1</v>
      </c>
    </row>
    <row r="218" spans="1:13" ht="5.0999999999999996" customHeight="1" x14ac:dyDescent="0.35"/>
    <row r="219" spans="1:13" ht="18" customHeight="1" thickBot="1" x14ac:dyDescent="0.4">
      <c r="A219" s="6" t="s">
        <v>88</v>
      </c>
      <c r="B219" s="5">
        <v>0</v>
      </c>
      <c r="I219" s="6" t="s">
        <v>89</v>
      </c>
      <c r="J219" s="5">
        <v>7</v>
      </c>
    </row>
    <row r="220" spans="1:13" ht="5.0999999999999996" customHeight="1" x14ac:dyDescent="0.35"/>
    <row r="221" spans="1:13" ht="18" customHeight="1" thickBot="1" x14ac:dyDescent="0.4">
      <c r="A221" s="6" t="s">
        <v>89</v>
      </c>
      <c r="B221" s="5">
        <v>0</v>
      </c>
      <c r="I221" s="4" t="s">
        <v>19</v>
      </c>
      <c r="J221" s="61"/>
      <c r="K221" s="61"/>
      <c r="L221" s="61"/>
      <c r="M221" s="61"/>
    </row>
    <row r="222" spans="1:13" x14ac:dyDescent="0.35">
      <c r="J222" s="61"/>
      <c r="K222" s="61"/>
      <c r="L222" s="61"/>
      <c r="M222" s="61"/>
    </row>
    <row r="223" spans="1:13" x14ac:dyDescent="0.35">
      <c r="A223" s="4" t="s">
        <v>19</v>
      </c>
      <c r="B223" s="61"/>
      <c r="C223" s="61"/>
      <c r="D223" s="61"/>
      <c r="E223" s="61"/>
      <c r="J223" s="61"/>
      <c r="K223" s="61"/>
      <c r="L223" s="61"/>
      <c r="M223" s="61"/>
    </row>
    <row r="224" spans="1:13" x14ac:dyDescent="0.35">
      <c r="B224" s="61"/>
      <c r="C224" s="61"/>
      <c r="D224" s="61"/>
      <c r="E224" s="61"/>
    </row>
    <row r="225" spans="1:13" x14ac:dyDescent="0.35">
      <c r="B225" s="61"/>
      <c r="C225" s="61"/>
      <c r="D225" s="61"/>
      <c r="E225" s="61"/>
    </row>
    <row r="226" spans="1:13" x14ac:dyDescent="0.35"/>
    <row r="227" spans="1:13" x14ac:dyDescent="0.35"/>
    <row r="228" spans="1:13" ht="18" customHeight="1" x14ac:dyDescent="0.35">
      <c r="A228" s="68" t="s">
        <v>94</v>
      </c>
      <c r="B228" s="68"/>
    </row>
    <row r="229" spans="1:13" ht="5.0999999999999996" customHeight="1" x14ac:dyDescent="0.35"/>
    <row r="230" spans="1:13" ht="18.75" thickBot="1" x14ac:dyDescent="0.4">
      <c r="A230" s="6" t="s">
        <v>88</v>
      </c>
      <c r="B230" s="5">
        <v>0</v>
      </c>
    </row>
    <row r="231" spans="1:13" ht="5.0999999999999996" customHeight="1" x14ac:dyDescent="0.35"/>
    <row r="232" spans="1:13" ht="18.75" thickBot="1" x14ac:dyDescent="0.4">
      <c r="A232" s="6" t="s">
        <v>89</v>
      </c>
      <c r="B232" s="5">
        <v>0</v>
      </c>
    </row>
    <row r="233" spans="1:13" x14ac:dyDescent="0.35"/>
    <row r="234" spans="1:13" x14ac:dyDescent="0.35">
      <c r="A234" s="4" t="s">
        <v>19</v>
      </c>
      <c r="B234" s="61"/>
      <c r="C234" s="61"/>
      <c r="D234" s="61"/>
      <c r="E234" s="61"/>
    </row>
    <row r="235" spans="1:13" x14ac:dyDescent="0.35">
      <c r="B235" s="61"/>
      <c r="C235" s="61"/>
      <c r="D235" s="61"/>
      <c r="E235" s="61"/>
    </row>
    <row r="236" spans="1:13" x14ac:dyDescent="0.35">
      <c r="B236" s="61"/>
      <c r="C236" s="61"/>
      <c r="D236" s="61"/>
      <c r="E236" s="61"/>
    </row>
    <row r="237" spans="1:13" x14ac:dyDescent="0.35"/>
    <row r="238" spans="1:13" x14ac:dyDescent="0.35"/>
    <row r="239" spans="1:13" ht="39.950000000000003" customHeight="1" x14ac:dyDescent="0.35">
      <c r="A239" s="59" t="s">
        <v>95</v>
      </c>
      <c r="B239" s="59"/>
      <c r="C239" s="59"/>
      <c r="D239" s="59"/>
      <c r="E239" s="59"/>
      <c r="I239" s="59" t="s">
        <v>96</v>
      </c>
      <c r="J239" s="59"/>
      <c r="K239" s="59"/>
      <c r="L239" s="59"/>
      <c r="M239" s="59"/>
    </row>
    <row r="240" spans="1:13" x14ac:dyDescent="0.35"/>
    <row r="241" spans="1:26" ht="18" customHeight="1" thickBot="1" x14ac:dyDescent="0.4">
      <c r="A241" s="6" t="s">
        <v>88</v>
      </c>
      <c r="B241" s="5">
        <v>0</v>
      </c>
      <c r="I241" s="6" t="s">
        <v>88</v>
      </c>
      <c r="J241" s="5">
        <v>0</v>
      </c>
    </row>
    <row r="242" spans="1:26" ht="5.0999999999999996" customHeight="1" x14ac:dyDescent="0.35"/>
    <row r="243" spans="1:26" ht="18" customHeight="1" thickBot="1" x14ac:dyDescent="0.4">
      <c r="A243" s="6" t="s">
        <v>89</v>
      </c>
      <c r="B243" s="5">
        <v>2</v>
      </c>
      <c r="I243" s="6" t="s">
        <v>89</v>
      </c>
      <c r="J243" s="5">
        <v>2</v>
      </c>
    </row>
    <row r="244" spans="1:26" x14ac:dyDescent="0.35"/>
    <row r="245" spans="1:26" x14ac:dyDescent="0.35">
      <c r="A245" s="4" t="s">
        <v>19</v>
      </c>
      <c r="B245" s="61"/>
      <c r="C245" s="61"/>
      <c r="D245" s="61"/>
      <c r="E245" s="61"/>
      <c r="I245" s="4" t="s">
        <v>19</v>
      </c>
      <c r="J245" s="61"/>
      <c r="K245" s="61"/>
      <c r="L245" s="61"/>
      <c r="M245" s="61"/>
    </row>
    <row r="246" spans="1:26" x14ac:dyDescent="0.35">
      <c r="B246" s="61"/>
      <c r="C246" s="61"/>
      <c r="D246" s="61"/>
      <c r="E246" s="61"/>
      <c r="J246" s="61"/>
      <c r="K246" s="61"/>
      <c r="L246" s="61"/>
      <c r="M246" s="61"/>
    </row>
    <row r="247" spans="1:26" x14ac:dyDescent="0.35">
      <c r="B247" s="61"/>
      <c r="C247" s="61"/>
      <c r="D247" s="61"/>
      <c r="E247" s="61"/>
      <c r="J247" s="61"/>
      <c r="K247" s="61"/>
      <c r="L247" s="61"/>
      <c r="M247" s="61"/>
    </row>
    <row r="248" spans="1:26" x14ac:dyDescent="0.35"/>
    <row r="249" spans="1:26" x14ac:dyDescent="0.35"/>
    <row r="250" spans="1:26" ht="39.950000000000003" customHeight="1" x14ac:dyDescent="0.35">
      <c r="A250" s="68" t="s">
        <v>97</v>
      </c>
      <c r="B250" s="68"/>
      <c r="C250" s="68"/>
      <c r="D250" s="68"/>
      <c r="E250" s="68"/>
      <c r="I250" s="59" t="s">
        <v>98</v>
      </c>
      <c r="J250" s="59"/>
      <c r="K250" s="59"/>
      <c r="L250" s="59"/>
      <c r="M250" s="59"/>
    </row>
    <row r="251" spans="1:26" x14ac:dyDescent="0.35"/>
    <row r="252" spans="1:26" ht="39.950000000000003" customHeight="1" thickBot="1" x14ac:dyDescent="0.4">
      <c r="A252" s="6" t="s">
        <v>88</v>
      </c>
      <c r="B252" s="5">
        <v>0</v>
      </c>
      <c r="I252" s="2" t="s">
        <v>46</v>
      </c>
      <c r="J252" s="61" t="s">
        <v>425</v>
      </c>
      <c r="K252" s="61"/>
      <c r="L252" s="61"/>
      <c r="M252" s="61"/>
    </row>
    <row r="253" spans="1:26" ht="5.0999999999999996" customHeight="1" x14ac:dyDescent="0.35">
      <c r="I253" s="3"/>
    </row>
    <row r="254" spans="1:26" ht="39.950000000000003" customHeight="1" thickBot="1" x14ac:dyDescent="0.4">
      <c r="A254" s="6" t="s">
        <v>89</v>
      </c>
      <c r="B254" s="5">
        <v>0</v>
      </c>
      <c r="I254" s="2" t="s">
        <v>48</v>
      </c>
      <c r="J254" s="61" t="s">
        <v>425</v>
      </c>
      <c r="K254" s="61"/>
      <c r="L254" s="61"/>
      <c r="M254" s="61"/>
      <c r="S254" s="34"/>
      <c r="T254" s="34"/>
      <c r="U254" s="34"/>
      <c r="V254" s="34"/>
      <c r="W254" s="34"/>
      <c r="X254" s="34"/>
      <c r="Y254" s="34"/>
      <c r="Z254" s="34"/>
    </row>
    <row r="255" spans="1:26" ht="5.0999999999999996" customHeight="1" x14ac:dyDescent="0.35">
      <c r="I255" s="3"/>
    </row>
    <row r="256" spans="1:26" ht="39.950000000000003" customHeight="1" x14ac:dyDescent="0.35">
      <c r="A256" s="4" t="s">
        <v>19</v>
      </c>
      <c r="B256" s="61"/>
      <c r="C256" s="61"/>
      <c r="D256" s="61"/>
      <c r="E256" s="61"/>
      <c r="I256" s="2" t="s">
        <v>49</v>
      </c>
      <c r="J256" s="61" t="s">
        <v>425</v>
      </c>
      <c r="K256" s="61"/>
      <c r="L256" s="61"/>
      <c r="M256" s="61"/>
    </row>
    <row r="257" spans="1:13" ht="5.0999999999999996" customHeight="1" x14ac:dyDescent="0.35">
      <c r="B257" s="61"/>
      <c r="C257" s="61"/>
      <c r="D257" s="61"/>
      <c r="E257" s="61"/>
      <c r="I257" s="3"/>
    </row>
    <row r="258" spans="1:13" ht="39.950000000000003" customHeight="1" x14ac:dyDescent="0.35">
      <c r="B258" s="61"/>
      <c r="C258" s="61"/>
      <c r="D258" s="61"/>
      <c r="E258" s="61"/>
      <c r="I258" s="2" t="s">
        <v>50</v>
      </c>
      <c r="J258" s="61" t="s">
        <v>425</v>
      </c>
      <c r="K258" s="61"/>
      <c r="L258" s="61"/>
      <c r="M258" s="61"/>
    </row>
    <row r="259" spans="1:13" ht="5.0999999999999996" customHeight="1" x14ac:dyDescent="0.35">
      <c r="I259" s="3"/>
    </row>
    <row r="260" spans="1:13" ht="39.950000000000003" customHeight="1" x14ac:dyDescent="0.35">
      <c r="I260" s="2" t="s">
        <v>51</v>
      </c>
      <c r="J260" s="61" t="s">
        <v>425</v>
      </c>
      <c r="K260" s="61"/>
      <c r="L260" s="61"/>
      <c r="M260" s="61"/>
    </row>
    <row r="261" spans="1:13" ht="18" customHeight="1" x14ac:dyDescent="0.35"/>
    <row r="262" spans="1:13" x14ac:dyDescent="0.35"/>
    <row r="263" spans="1:13" ht="54" customHeight="1" x14ac:dyDescent="0.35">
      <c r="A263" s="59" t="s">
        <v>99</v>
      </c>
      <c r="B263" s="59"/>
      <c r="C263" s="59"/>
      <c r="D263" s="59"/>
      <c r="E263" s="59"/>
    </row>
    <row r="264" spans="1:13" x14ac:dyDescent="0.35"/>
    <row r="265" spans="1:13" ht="18" customHeight="1" thickBot="1" x14ac:dyDescent="0.4">
      <c r="A265" s="6" t="s">
        <v>100</v>
      </c>
      <c r="B265" s="5">
        <v>0</v>
      </c>
      <c r="I265" s="4" t="s">
        <v>19</v>
      </c>
      <c r="J265" s="61"/>
      <c r="K265" s="61"/>
      <c r="L265" s="61"/>
      <c r="M265" s="61"/>
    </row>
    <row r="266" spans="1:13" ht="5.0999999999999996" customHeight="1" x14ac:dyDescent="0.35">
      <c r="J266" s="61"/>
      <c r="K266" s="61"/>
      <c r="L266" s="61"/>
      <c r="M266" s="61"/>
    </row>
    <row r="267" spans="1:13" ht="18" customHeight="1" thickBot="1" x14ac:dyDescent="0.4">
      <c r="A267" s="6" t="s">
        <v>101</v>
      </c>
      <c r="B267" s="5">
        <v>0</v>
      </c>
      <c r="J267" s="61"/>
      <c r="K267" s="61"/>
      <c r="L267" s="61"/>
      <c r="M267" s="61"/>
    </row>
    <row r="268" spans="1:13" ht="5.0999999999999996" customHeight="1" x14ac:dyDescent="0.35">
      <c r="J268" s="61"/>
      <c r="K268" s="61"/>
      <c r="L268" s="61"/>
      <c r="M268" s="61"/>
    </row>
    <row r="269" spans="1:13" ht="30.75" thickBot="1" x14ac:dyDescent="0.4">
      <c r="A269" s="11" t="s">
        <v>102</v>
      </c>
      <c r="B269" s="5">
        <v>0</v>
      </c>
      <c r="J269" s="61"/>
      <c r="K269" s="61"/>
      <c r="L269" s="61"/>
      <c r="M269" s="61"/>
    </row>
    <row r="270" spans="1:13" ht="5.0999999999999996" customHeight="1" x14ac:dyDescent="0.35">
      <c r="J270" s="61"/>
      <c r="K270" s="61"/>
      <c r="L270" s="61"/>
      <c r="M270" s="61"/>
    </row>
    <row r="271" spans="1:13" ht="18.75" thickBot="1" x14ac:dyDescent="0.4">
      <c r="A271" s="6" t="s">
        <v>103</v>
      </c>
      <c r="B271" s="5">
        <v>0</v>
      </c>
      <c r="J271" s="61"/>
      <c r="K271" s="61"/>
      <c r="L271" s="61"/>
      <c r="M271" s="61"/>
    </row>
    <row r="272" spans="1:13" ht="5.0999999999999996" customHeight="1" x14ac:dyDescent="0.35"/>
    <row r="273" spans="1:26" ht="30.75" thickBot="1" x14ac:dyDescent="0.4">
      <c r="A273" s="11" t="s">
        <v>104</v>
      </c>
      <c r="B273" s="5">
        <v>0</v>
      </c>
    </row>
    <row r="274" spans="1:26" x14ac:dyDescent="0.35"/>
    <row r="275" spans="1:26" x14ac:dyDescent="0.35"/>
    <row r="276" spans="1:26" s="34" customFormat="1" ht="39.950000000000003" customHeight="1" x14ac:dyDescent="0.35">
      <c r="A276" s="16" t="s">
        <v>105</v>
      </c>
      <c r="B276" s="84" t="s">
        <v>426</v>
      </c>
      <c r="C276" s="84"/>
      <c r="D276" s="84"/>
      <c r="E276" s="84"/>
      <c r="I276" s="16" t="s">
        <v>106</v>
      </c>
      <c r="J276" s="84"/>
      <c r="K276" s="84"/>
      <c r="L276" s="84"/>
      <c r="M276" s="84"/>
      <c r="S276" s="1"/>
      <c r="T276" s="1"/>
      <c r="U276" s="1"/>
      <c r="V276" s="1"/>
      <c r="W276" s="1"/>
      <c r="X276" s="1"/>
      <c r="Y276" s="1"/>
      <c r="Z276" s="1"/>
    </row>
    <row r="277" spans="1:26" x14ac:dyDescent="0.35"/>
    <row r="278" spans="1:26" ht="18.75" thickBot="1" x14ac:dyDescent="0.4"/>
    <row r="279" spans="1:26" ht="60" customHeight="1" thickBot="1" x14ac:dyDescent="0.4">
      <c r="B279" s="87" t="s">
        <v>107</v>
      </c>
      <c r="C279" s="88"/>
      <c r="D279" s="88"/>
      <c r="E279" s="88"/>
      <c r="F279" s="88"/>
      <c r="G279" s="88"/>
      <c r="H279" s="88"/>
      <c r="I279" s="88"/>
      <c r="J279" s="88"/>
      <c r="K279" s="89"/>
    </row>
    <row r="280" spans="1:26" x14ac:dyDescent="0.35"/>
  </sheetData>
  <sheetProtection algorithmName="SHA-512" hashValue="GaFqepvGIh23fJUfkdDee/5DAmtEpfjMq5NpycYhDAeaP5J5WCYUDSvWiKEd7s3AjJEWslRQmJjn2aSl7ITduQ==" saltValue="gfDOQAAU00ScBssJNAG4SQ==" spinCount="100000" sheet="1" objects="1" scenarios="1"/>
  <mergeCells count="93">
    <mergeCell ref="B279:K279"/>
    <mergeCell ref="B182:E182"/>
    <mergeCell ref="J194:M196"/>
    <mergeCell ref="B184:E184"/>
    <mergeCell ref="I180:M180"/>
    <mergeCell ref="A180:E180"/>
    <mergeCell ref="B186:E186"/>
    <mergeCell ref="B188:E188"/>
    <mergeCell ref="A228:B228"/>
    <mergeCell ref="A217:B217"/>
    <mergeCell ref="I192:J192"/>
    <mergeCell ref="K192:L192"/>
    <mergeCell ref="B276:E276"/>
    <mergeCell ref="J252:M252"/>
    <mergeCell ref="B245:E247"/>
    <mergeCell ref="J245:M247"/>
    <mergeCell ref="I104:M104"/>
    <mergeCell ref="J106:M106"/>
    <mergeCell ref="J108:M108"/>
    <mergeCell ref="B128:E130"/>
    <mergeCell ref="J128:M130"/>
    <mergeCell ref="J110:M110"/>
    <mergeCell ref="I132:M133"/>
    <mergeCell ref="B110:E113"/>
    <mergeCell ref="A136:E136"/>
    <mergeCell ref="A138:C138"/>
    <mergeCell ref="I138:M138"/>
    <mergeCell ref="I84:J84"/>
    <mergeCell ref="I92:J92"/>
    <mergeCell ref="I94:J94"/>
    <mergeCell ref="B90:E93"/>
    <mergeCell ref="I96:J96"/>
    <mergeCell ref="J276:M276"/>
    <mergeCell ref="J98:M101"/>
    <mergeCell ref="A117:E117"/>
    <mergeCell ref="I117:M117"/>
    <mergeCell ref="J254:M254"/>
    <mergeCell ref="B256:E258"/>
    <mergeCell ref="J256:M256"/>
    <mergeCell ref="J258:M258"/>
    <mergeCell ref="B223:E225"/>
    <mergeCell ref="J221:M223"/>
    <mergeCell ref="J200:M201"/>
    <mergeCell ref="A204:E204"/>
    <mergeCell ref="J112:M112"/>
    <mergeCell ref="J114:M114"/>
    <mergeCell ref="A104:E104"/>
    <mergeCell ref="A239:E239"/>
    <mergeCell ref="J54:M55"/>
    <mergeCell ref="B1:M4"/>
    <mergeCell ref="B5:M6"/>
    <mergeCell ref="A8:M26"/>
    <mergeCell ref="A39:E39"/>
    <mergeCell ref="I39:M39"/>
    <mergeCell ref="B46:E48"/>
    <mergeCell ref="J46:M48"/>
    <mergeCell ref="A54:D54"/>
    <mergeCell ref="A57:E57"/>
    <mergeCell ref="I57:M57"/>
    <mergeCell ref="B77:E79"/>
    <mergeCell ref="J77:M79"/>
    <mergeCell ref="A82:E82"/>
    <mergeCell ref="I82:M82"/>
    <mergeCell ref="A263:E263"/>
    <mergeCell ref="J265:M271"/>
    <mergeCell ref="J154:M156"/>
    <mergeCell ref="K182:L182"/>
    <mergeCell ref="K184:L184"/>
    <mergeCell ref="K186:L186"/>
    <mergeCell ref="K188:L188"/>
    <mergeCell ref="I190:J190"/>
    <mergeCell ref="K190:L190"/>
    <mergeCell ref="J260:M260"/>
    <mergeCell ref="B234:E236"/>
    <mergeCell ref="A200:D200"/>
    <mergeCell ref="A215:E215"/>
    <mergeCell ref="A250:E250"/>
    <mergeCell ref="I250:M250"/>
    <mergeCell ref="A159:C159"/>
    <mergeCell ref="I215:M215"/>
    <mergeCell ref="I239:M239"/>
    <mergeCell ref="A148:C156"/>
    <mergeCell ref="B210:E212"/>
    <mergeCell ref="J210:M212"/>
    <mergeCell ref="I159:M159"/>
    <mergeCell ref="I148:I152"/>
    <mergeCell ref="J148:M152"/>
    <mergeCell ref="I169:I173"/>
    <mergeCell ref="J169:M173"/>
    <mergeCell ref="J175:M177"/>
    <mergeCell ref="A169:C177"/>
    <mergeCell ref="I204:M204"/>
    <mergeCell ref="B190:E190"/>
  </mergeCells>
  <conditionalFormatting sqref="C31 C33 C35 E54 C61 C63 C65 C67 C69 C71">
    <cfRule type="containsBlanks" dxfId="84" priority="120">
      <formula>LEN(TRIM(C31))=0</formula>
    </cfRule>
  </conditionalFormatting>
  <conditionalFormatting sqref="B182:E182 B184:E184 B186:E186 B188:E188 B190:E190">
    <cfRule type="containsBlanks" dxfId="83" priority="119">
      <formula>LEN(TRIM(B182))=0</formula>
    </cfRule>
  </conditionalFormatting>
  <conditionalFormatting sqref="I132">
    <cfRule type="containsText" dxfId="82" priority="118" operator="containsText" text="NOTA">
      <formula>NOT(ISERROR(SEARCH("NOTA",I132)))</formula>
    </cfRule>
  </conditionalFormatting>
  <conditionalFormatting sqref="K96 K94 K92 B86 B84">
    <cfRule type="containsBlanks" dxfId="81" priority="113">
      <formula>LEN(TRIM(B84))=0</formula>
    </cfRule>
  </conditionalFormatting>
  <conditionalFormatting sqref="B121 B119">
    <cfRule type="containsBlanks" dxfId="80" priority="112">
      <formula>LEN(TRIM(B119))=0</formula>
    </cfRule>
  </conditionalFormatting>
  <conditionalFormatting sqref="J123 J121 J119">
    <cfRule type="containsBlanks" dxfId="79" priority="111">
      <formula>LEN(TRIM(J119))=0</formula>
    </cfRule>
  </conditionalFormatting>
  <conditionalFormatting sqref="J219 J217 B221 B219 B208 B206">
    <cfRule type="containsBlanks" dxfId="78" priority="107">
      <formula>LEN(TRIM(B206))=0</formula>
    </cfRule>
  </conditionalFormatting>
  <conditionalFormatting sqref="E200">
    <cfRule type="containsBlanks" dxfId="77" priority="108">
      <formula>LEN(TRIM(E200))=0</formula>
    </cfRule>
  </conditionalFormatting>
  <conditionalFormatting sqref="B254 B252">
    <cfRule type="containsBlanks" dxfId="76" priority="106">
      <formula>LEN(TRIM(B252))=0</formula>
    </cfRule>
  </conditionalFormatting>
  <conditionalFormatting sqref="J208 J206">
    <cfRule type="containsBlanks" dxfId="75" priority="72">
      <formula>LEN(TRIM(J206))=0</formula>
    </cfRule>
  </conditionalFormatting>
  <conditionalFormatting sqref="J243 J241 B243 B241">
    <cfRule type="containsBlanks" dxfId="74" priority="71">
      <formula>LEN(TRIM(B241))=0</formula>
    </cfRule>
  </conditionalFormatting>
  <conditionalFormatting sqref="J252:M252 J254:M254 J256:M256 J258:M258 J260:M260">
    <cfRule type="containsBlanks" dxfId="73" priority="70">
      <formula>LEN(TRIM(J252))=0</formula>
    </cfRule>
  </conditionalFormatting>
  <conditionalFormatting sqref="J125">
    <cfRule type="containsBlanks" dxfId="72" priority="69">
      <formula>LEN(TRIM(J125))=0</formula>
    </cfRule>
  </conditionalFormatting>
  <conditionalFormatting sqref="B232 B230">
    <cfRule type="containsBlanks" dxfId="71" priority="68">
      <formula>LEN(TRIM(B230))=0</formula>
    </cfRule>
  </conditionalFormatting>
  <conditionalFormatting sqref="K86">
    <cfRule type="containsBlanks" dxfId="70" priority="67">
      <formula>LEN(TRIM(K86))=0</formula>
    </cfRule>
  </conditionalFormatting>
  <conditionalFormatting sqref="K88">
    <cfRule type="containsBlanks" dxfId="69" priority="66">
      <formula>LEN(TRIM(K88))=0</formula>
    </cfRule>
  </conditionalFormatting>
  <conditionalFormatting sqref="B140">
    <cfRule type="containsBlanks" dxfId="68" priority="65">
      <formula>LEN(TRIM(B140))=0</formula>
    </cfRule>
  </conditionalFormatting>
  <conditionalFormatting sqref="B141:B145">
    <cfRule type="containsBlanks" dxfId="67" priority="64">
      <formula>LEN(TRIM(B141))=0</formula>
    </cfRule>
  </conditionalFormatting>
  <conditionalFormatting sqref="A148">
    <cfRule type="containsText" dxfId="66" priority="63" operator="containsText" text="NOTA">
      <formula>NOT(ISERROR(SEARCH("NOTA",A148)))</formula>
    </cfRule>
  </conditionalFormatting>
  <conditionalFormatting sqref="J140">
    <cfRule type="containsBlanks" dxfId="65" priority="62">
      <formula>LEN(TRIM(J140))=0</formula>
    </cfRule>
  </conditionalFormatting>
  <conditionalFormatting sqref="J141">
    <cfRule type="containsBlanks" dxfId="64" priority="61">
      <formula>LEN(TRIM(J141))=0</formula>
    </cfRule>
  </conditionalFormatting>
  <conditionalFormatting sqref="J142">
    <cfRule type="containsBlanks" dxfId="63" priority="60">
      <formula>LEN(TRIM(J142))=0</formula>
    </cfRule>
  </conditionalFormatting>
  <conditionalFormatting sqref="J144">
    <cfRule type="containsBlanks" dxfId="62" priority="59">
      <formula>LEN(TRIM(J144))=0</formula>
    </cfRule>
  </conditionalFormatting>
  <conditionalFormatting sqref="J145">
    <cfRule type="containsBlanks" dxfId="61" priority="58">
      <formula>LEN(TRIM(J145))=0</formula>
    </cfRule>
  </conditionalFormatting>
  <conditionalFormatting sqref="J146">
    <cfRule type="containsBlanks" dxfId="60" priority="57">
      <formula>LEN(TRIM(J146))=0</formula>
    </cfRule>
  </conditionalFormatting>
  <conditionalFormatting sqref="B161">
    <cfRule type="containsBlanks" dxfId="59" priority="56">
      <formula>LEN(TRIM(B161))=0</formula>
    </cfRule>
  </conditionalFormatting>
  <conditionalFormatting sqref="B162:B166">
    <cfRule type="containsBlanks" dxfId="58" priority="55">
      <formula>LEN(TRIM(B162))=0</formula>
    </cfRule>
  </conditionalFormatting>
  <conditionalFormatting sqref="A169">
    <cfRule type="containsText" dxfId="57" priority="54" operator="containsText" text="NOTA">
      <formula>NOT(ISERROR(SEARCH("NOTA",A169)))</formula>
    </cfRule>
  </conditionalFormatting>
  <conditionalFormatting sqref="J161">
    <cfRule type="containsBlanks" dxfId="56" priority="53">
      <formula>LEN(TRIM(J161))=0</formula>
    </cfRule>
  </conditionalFormatting>
  <conditionalFormatting sqref="J162">
    <cfRule type="containsBlanks" dxfId="55" priority="52">
      <formula>LEN(TRIM(J162))=0</formula>
    </cfRule>
  </conditionalFormatting>
  <conditionalFormatting sqref="J163">
    <cfRule type="containsBlanks" dxfId="54" priority="51">
      <formula>LEN(TRIM(J163))=0</formula>
    </cfRule>
  </conditionalFormatting>
  <conditionalFormatting sqref="J165">
    <cfRule type="containsBlanks" dxfId="53" priority="50">
      <formula>LEN(TRIM(J165))=0</formula>
    </cfRule>
  </conditionalFormatting>
  <conditionalFormatting sqref="J166">
    <cfRule type="containsBlanks" dxfId="52" priority="49">
      <formula>LEN(TRIM(J166))=0</formula>
    </cfRule>
  </conditionalFormatting>
  <conditionalFormatting sqref="J167">
    <cfRule type="containsBlanks" dxfId="51" priority="48">
      <formula>LEN(TRIM(J167))=0</formula>
    </cfRule>
  </conditionalFormatting>
  <conditionalFormatting sqref="J106:M106 J108:M108 J110:M110 J112:M112 J114:M114">
    <cfRule type="containsBlanks" dxfId="50" priority="37">
      <formula>LEN(TRIM(J106))=0</formula>
    </cfRule>
  </conditionalFormatting>
  <conditionalFormatting sqref="B276:E276">
    <cfRule type="containsBlanks" dxfId="49" priority="36">
      <formula>LEN(TRIM(B276))=0</formula>
    </cfRule>
  </conditionalFormatting>
  <conditionalFormatting sqref="J276:M276">
    <cfRule type="containsBlanks" dxfId="48" priority="35">
      <formula>LEN(TRIM(J276))=0</formula>
    </cfRule>
  </conditionalFormatting>
  <conditionalFormatting sqref="B42:D43">
    <cfRule type="containsBlanks" dxfId="47" priority="31">
      <formula>LEN(TRIM(B42))=0</formula>
    </cfRule>
  </conditionalFormatting>
  <conditionalFormatting sqref="J42:J43">
    <cfRule type="containsBlanks" dxfId="46" priority="30">
      <formula>LEN(TRIM(J42))=0</formula>
    </cfRule>
  </conditionalFormatting>
  <conditionalFormatting sqref="E61 E63 E65 E67 E69 E71">
    <cfRule type="containsBlanks" dxfId="45" priority="29">
      <formula>LEN(TRIM(E61))=0</formula>
    </cfRule>
  </conditionalFormatting>
  <conditionalFormatting sqref="E73">
    <cfRule type="containsBlanks" dxfId="44" priority="22">
      <formula>LEN(TRIM(E73))=0</formula>
    </cfRule>
  </conditionalFormatting>
  <conditionalFormatting sqref="C73">
    <cfRule type="containsBlanks" dxfId="43" priority="23">
      <formula>LEN(TRIM(C73))=0</formula>
    </cfRule>
  </conditionalFormatting>
  <conditionalFormatting sqref="K188">
    <cfRule type="containsBlanks" dxfId="42" priority="17">
      <formula>LEN(TRIM(K188))=0</formula>
    </cfRule>
  </conditionalFormatting>
  <conditionalFormatting sqref="K182">
    <cfRule type="containsBlanks" dxfId="41" priority="20">
      <formula>LEN(TRIM(K182))=0</formula>
    </cfRule>
  </conditionalFormatting>
  <conditionalFormatting sqref="K184">
    <cfRule type="containsBlanks" dxfId="40" priority="19">
      <formula>LEN(TRIM(K184))=0</formula>
    </cfRule>
  </conditionalFormatting>
  <conditionalFormatting sqref="K186">
    <cfRule type="containsBlanks" dxfId="39" priority="18">
      <formula>LEN(TRIM(K186))=0</formula>
    </cfRule>
  </conditionalFormatting>
  <conditionalFormatting sqref="K192">
    <cfRule type="containsBlanks" dxfId="38" priority="14">
      <formula>LEN(TRIM(K192))=0</formula>
    </cfRule>
  </conditionalFormatting>
  <conditionalFormatting sqref="K190">
    <cfRule type="containsBlanks" dxfId="37" priority="15">
      <formula>LEN(TRIM(K190))=0</formula>
    </cfRule>
  </conditionalFormatting>
  <conditionalFormatting sqref="K90">
    <cfRule type="containsBlanks" dxfId="36" priority="13">
      <formula>LEN(TRIM(K90))=0</formula>
    </cfRule>
  </conditionalFormatting>
  <conditionalFormatting sqref="B108 B106">
    <cfRule type="containsBlanks" dxfId="35" priority="12">
      <formula>LEN(TRIM(B106))=0</formula>
    </cfRule>
  </conditionalFormatting>
  <conditionalFormatting sqref="B269 B265">
    <cfRule type="containsBlanks" dxfId="34" priority="11">
      <formula>LEN(TRIM(B265))=0</formula>
    </cfRule>
  </conditionalFormatting>
  <conditionalFormatting sqref="B271">
    <cfRule type="containsBlanks" dxfId="33" priority="10">
      <formula>LEN(TRIM(B271))=0</formula>
    </cfRule>
  </conditionalFormatting>
  <conditionalFormatting sqref="B267">
    <cfRule type="containsBlanks" dxfId="32" priority="9">
      <formula>LEN(TRIM(B267))=0</formula>
    </cfRule>
  </conditionalFormatting>
  <conditionalFormatting sqref="B273">
    <cfRule type="containsBlanks" dxfId="31" priority="8">
      <formula>LEN(TRIM(B273))=0</formula>
    </cfRule>
  </conditionalFormatting>
  <conditionalFormatting sqref="K61 K63 K65 K67 K69 K71">
    <cfRule type="containsBlanks" dxfId="30" priority="7">
      <formula>LEN(TRIM(K61))=0</formula>
    </cfRule>
  </conditionalFormatting>
  <conditionalFormatting sqref="M61 M63 M65 M67 M69 M71">
    <cfRule type="containsBlanks" dxfId="29" priority="6">
      <formula>LEN(TRIM(M61))=0</formula>
    </cfRule>
  </conditionalFormatting>
  <conditionalFormatting sqref="M73">
    <cfRule type="containsBlanks" dxfId="28" priority="4">
      <formula>LEN(TRIM(M73))=0</formula>
    </cfRule>
  </conditionalFormatting>
  <conditionalFormatting sqref="K73">
    <cfRule type="containsBlanks" dxfId="27" priority="5">
      <formula>LEN(TRIM(K73))=0</formula>
    </cfRule>
  </conditionalFormatting>
  <conditionalFormatting sqref="J31">
    <cfRule type="containsBlanks" dxfId="26" priority="2">
      <formula>LEN(TRIM(J31))=0</formula>
    </cfRule>
  </conditionalFormatting>
  <conditionalFormatting sqref="J33">
    <cfRule type="containsBlanks" dxfId="25" priority="1">
      <formula>LEN(TRIM(J33))=0</formula>
    </cfRule>
  </conditionalFormatting>
  <dataValidations count="3">
    <dataValidation type="whole" allowBlank="1" showInputMessage="1" showErrorMessage="1" sqref="O10" xr:uid="{00000000-0002-0000-0000-000000000000}">
      <formula1>0</formula1>
      <formula2>10000000000000</formula2>
    </dataValidation>
    <dataValidation type="whole" allowBlank="1" showInputMessage="1" showErrorMessage="1" sqref="E54 C61 C63 C65 C67 C69 C71 B108 B106 B265 B269 B271 B267 E73 B86 B230 K92 K94 K96 B119 B121 J123 J119 J121 B241 J219 B252 B254 B221 J208 J217 E200 B206 B208 B219 J206 J243 B243 J241 K73 J125 B232 B84 K86 B140:B145 J140:J142 J144:J146 B161:B166 J161:J163 J165:J167 K90 B42:D43 J42:J43 E61 E63 E65 E67 E69 E71 B273 C73 K88 K61 K63 K65 K67 K69 K71 M73 M61 M63 M65 M67 M69 M71" xr:uid="{00000000-0002-0000-0000-000001000000}">
      <formula1>-1E+24</formula1>
      <formula2>1E+24</formula2>
    </dataValidation>
    <dataValidation type="decimal" allowBlank="1" showInputMessage="1" showErrorMessage="1" sqref="K182 K188 K184 K186 K190" xr:uid="{00000000-0002-0000-0000-000002000000}">
      <formula1>-1E+24</formula1>
      <formula2>1E+24</formula2>
    </dataValidation>
  </dataValidations>
  <printOptions horizontalCentered="1"/>
  <pageMargins left="0.70866141732283472" right="0.70866141732283472" top="0.74803149606299213" bottom="0.74803149606299213" header="0.31496062992125984" footer="0.31496062992125984"/>
  <pageSetup scale="47" fitToHeight="0" orientation="portrait" r:id="rId1"/>
  <headerFooter>
    <oddFooter>&amp;C&amp;P</oddFooter>
  </headerFooter>
  <rowBreaks count="4" manualBreakCount="4">
    <brk id="81" max="12" man="1"/>
    <brk id="135" max="12" man="1"/>
    <brk id="197" max="12" man="1"/>
    <brk id="262" max="1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86"/>
  <sheetViews>
    <sheetView zoomScale="90" zoomScaleNormal="90" workbookViewId="0">
      <pane xSplit="1" ySplit="1" topLeftCell="B2" activePane="bottomRight" state="frozen"/>
      <selection activeCell="I22" sqref="I22"/>
      <selection pane="topRight" activeCell="I22" sqref="I22"/>
      <selection pane="bottomLeft" activeCell="I22" sqref="I22"/>
      <selection pane="bottomRight" activeCell="I22" sqref="I22"/>
    </sheetView>
  </sheetViews>
  <sheetFormatPr baseColWidth="10" defaultColWidth="11.42578125" defaultRowHeight="15" x14ac:dyDescent="0.25"/>
  <cols>
    <col min="1" max="1" width="13.140625" style="44" bestFit="1" customWidth="1"/>
    <col min="2" max="2" width="10.28515625" style="54" bestFit="1" customWidth="1"/>
    <col min="3" max="3" width="10.28515625" style="46" bestFit="1" customWidth="1"/>
    <col min="5" max="5" width="11.42578125" style="46" bestFit="1" customWidth="1"/>
    <col min="6" max="6" width="60.7109375" bestFit="1" customWidth="1"/>
    <col min="7" max="7" width="14.7109375" style="46" bestFit="1" customWidth="1"/>
    <col min="8" max="8" width="43.5703125" bestFit="1" customWidth="1"/>
    <col min="9" max="9" width="18.28515625" style="46" bestFit="1" customWidth="1"/>
    <col min="10" max="10" width="43.5703125" bestFit="1" customWidth="1"/>
    <col min="11" max="11" width="14.85546875" style="47" bestFit="1" customWidth="1"/>
  </cols>
  <sheetData>
    <row r="1" spans="1:11" s="52" customFormat="1" x14ac:dyDescent="0.25">
      <c r="A1" s="44" t="s">
        <v>108</v>
      </c>
      <c r="B1" s="45" t="s">
        <v>109</v>
      </c>
      <c r="C1" s="44" t="s">
        <v>110</v>
      </c>
      <c r="D1" s="52" t="s">
        <v>111</v>
      </c>
      <c r="E1" s="44" t="s">
        <v>112</v>
      </c>
      <c r="F1" s="52" t="s">
        <v>113</v>
      </c>
      <c r="G1" s="44" t="s">
        <v>114</v>
      </c>
      <c r="H1" s="52" t="s">
        <v>115</v>
      </c>
      <c r="I1" s="44" t="s">
        <v>116</v>
      </c>
      <c r="J1" s="52" t="s">
        <v>117</v>
      </c>
      <c r="K1" s="53" t="s">
        <v>118</v>
      </c>
    </row>
    <row r="2" spans="1:11" x14ac:dyDescent="0.25">
      <c r="A2" s="44" t="s">
        <v>119</v>
      </c>
      <c r="B2" s="54" t="s">
        <v>120</v>
      </c>
      <c r="C2" s="46" t="s">
        <v>119</v>
      </c>
      <c r="D2" t="s">
        <v>121</v>
      </c>
      <c r="E2" s="46" t="s">
        <v>122</v>
      </c>
      <c r="F2" t="s">
        <v>123</v>
      </c>
      <c r="G2" s="46" t="s">
        <v>124</v>
      </c>
      <c r="H2" t="s">
        <v>11</v>
      </c>
      <c r="I2" s="46" t="s">
        <v>125</v>
      </c>
      <c r="J2" t="s">
        <v>126</v>
      </c>
      <c r="K2" s="47">
        <f>Cuestionario_CCL!B42</f>
        <v>4</v>
      </c>
    </row>
    <row r="3" spans="1:11" x14ac:dyDescent="0.25">
      <c r="A3" s="44" t="s">
        <v>119</v>
      </c>
      <c r="B3" s="54" t="s">
        <v>120</v>
      </c>
      <c r="C3" s="46" t="s">
        <v>119</v>
      </c>
      <c r="D3" t="s">
        <v>121</v>
      </c>
      <c r="E3" s="46" t="s">
        <v>122</v>
      </c>
      <c r="F3" t="s">
        <v>123</v>
      </c>
      <c r="G3" s="46" t="s">
        <v>127</v>
      </c>
      <c r="H3" t="s">
        <v>12</v>
      </c>
      <c r="I3" s="46" t="s">
        <v>128</v>
      </c>
      <c r="J3" t="s">
        <v>126</v>
      </c>
      <c r="K3" s="47">
        <f>Cuestionario_CCL!C42</f>
        <v>0</v>
      </c>
    </row>
    <row r="4" spans="1:11" x14ac:dyDescent="0.25">
      <c r="A4" s="44" t="s">
        <v>119</v>
      </c>
      <c r="B4" s="54" t="s">
        <v>120</v>
      </c>
      <c r="C4" s="46" t="s">
        <v>119</v>
      </c>
      <c r="D4" t="s">
        <v>121</v>
      </c>
      <c r="E4" s="46" t="s">
        <v>122</v>
      </c>
      <c r="F4" t="s">
        <v>123</v>
      </c>
      <c r="G4" s="46" t="s">
        <v>129</v>
      </c>
      <c r="H4" t="s">
        <v>13</v>
      </c>
      <c r="I4" s="46" t="s">
        <v>130</v>
      </c>
      <c r="J4" t="s">
        <v>126</v>
      </c>
      <c r="K4" s="47">
        <f>Cuestionario_CCL!D42</f>
        <v>0</v>
      </c>
    </row>
    <row r="5" spans="1:11" x14ac:dyDescent="0.25">
      <c r="A5" s="44" t="s">
        <v>119</v>
      </c>
      <c r="B5" s="54" t="s">
        <v>120</v>
      </c>
      <c r="C5" s="46" t="s">
        <v>119</v>
      </c>
      <c r="D5" t="s">
        <v>121</v>
      </c>
      <c r="E5" s="46" t="s">
        <v>122</v>
      </c>
      <c r="F5" t="s">
        <v>123</v>
      </c>
      <c r="G5" s="46" t="s">
        <v>124</v>
      </c>
      <c r="H5" t="s">
        <v>11</v>
      </c>
      <c r="I5" s="46" t="s">
        <v>131</v>
      </c>
      <c r="J5" t="s">
        <v>132</v>
      </c>
      <c r="K5" s="47">
        <f>Cuestionario_CCL!B43</f>
        <v>5</v>
      </c>
    </row>
    <row r="6" spans="1:11" x14ac:dyDescent="0.25">
      <c r="A6" s="44" t="s">
        <v>119</v>
      </c>
      <c r="B6" s="54" t="s">
        <v>120</v>
      </c>
      <c r="C6" s="46" t="s">
        <v>119</v>
      </c>
      <c r="D6" t="s">
        <v>121</v>
      </c>
      <c r="E6" s="46" t="s">
        <v>122</v>
      </c>
      <c r="F6" t="s">
        <v>123</v>
      </c>
      <c r="G6" s="46" t="s">
        <v>127</v>
      </c>
      <c r="H6" t="s">
        <v>12</v>
      </c>
      <c r="I6" s="46" t="s">
        <v>133</v>
      </c>
      <c r="J6" t="s">
        <v>132</v>
      </c>
      <c r="K6" s="47">
        <f>Cuestionario_CCL!C43</f>
        <v>0</v>
      </c>
    </row>
    <row r="7" spans="1:11" x14ac:dyDescent="0.25">
      <c r="A7" s="44" t="s">
        <v>119</v>
      </c>
      <c r="B7" s="54" t="s">
        <v>120</v>
      </c>
      <c r="C7" s="46" t="s">
        <v>119</v>
      </c>
      <c r="D7" t="s">
        <v>121</v>
      </c>
      <c r="E7" s="46" t="s">
        <v>122</v>
      </c>
      <c r="F7" t="s">
        <v>123</v>
      </c>
      <c r="G7" s="46" t="s">
        <v>129</v>
      </c>
      <c r="H7" t="s">
        <v>13</v>
      </c>
      <c r="I7" s="46" t="s">
        <v>134</v>
      </c>
      <c r="J7" t="s">
        <v>132</v>
      </c>
      <c r="K7" s="47">
        <f>Cuestionario_CCL!D43</f>
        <v>0</v>
      </c>
    </row>
    <row r="8" spans="1:11" x14ac:dyDescent="0.25">
      <c r="A8" s="44" t="s">
        <v>135</v>
      </c>
      <c r="B8" s="54" t="s">
        <v>136</v>
      </c>
      <c r="C8" s="46" t="s">
        <v>119</v>
      </c>
      <c r="D8" t="s">
        <v>121</v>
      </c>
      <c r="E8" s="46" t="s">
        <v>137</v>
      </c>
      <c r="F8" t="s">
        <v>15</v>
      </c>
      <c r="G8" s="46" t="s">
        <v>138</v>
      </c>
      <c r="H8" t="s">
        <v>126</v>
      </c>
      <c r="I8" s="46" t="s">
        <v>139</v>
      </c>
      <c r="J8" t="s">
        <v>126</v>
      </c>
      <c r="K8" s="47">
        <f>Cuestionario_CCL!J42</f>
        <v>3</v>
      </c>
    </row>
    <row r="9" spans="1:11" x14ac:dyDescent="0.25">
      <c r="A9" s="44" t="s">
        <v>135</v>
      </c>
      <c r="B9" s="54" t="s">
        <v>136</v>
      </c>
      <c r="C9" s="46" t="s">
        <v>119</v>
      </c>
      <c r="D9" t="s">
        <v>121</v>
      </c>
      <c r="E9" s="46" t="s">
        <v>137</v>
      </c>
      <c r="F9" t="s">
        <v>15</v>
      </c>
      <c r="G9" s="46" t="s">
        <v>140</v>
      </c>
      <c r="H9" t="s">
        <v>132</v>
      </c>
      <c r="I9" s="46" t="s">
        <v>141</v>
      </c>
      <c r="J9" t="s">
        <v>132</v>
      </c>
      <c r="K9" s="47">
        <f>Cuestionario_CCL!J43</f>
        <v>5</v>
      </c>
    </row>
    <row r="10" spans="1:11" x14ac:dyDescent="0.25">
      <c r="A10" s="44" t="s">
        <v>142</v>
      </c>
      <c r="B10" s="54" t="s">
        <v>143</v>
      </c>
      <c r="C10" s="46" t="s">
        <v>135</v>
      </c>
      <c r="D10" t="s">
        <v>144</v>
      </c>
      <c r="E10" s="46" t="s">
        <v>145</v>
      </c>
      <c r="F10" t="s">
        <v>146</v>
      </c>
      <c r="G10" s="46" t="s">
        <v>147</v>
      </c>
      <c r="H10" t="s">
        <v>146</v>
      </c>
      <c r="I10" s="46" t="s">
        <v>148</v>
      </c>
      <c r="J10" t="s">
        <v>146</v>
      </c>
      <c r="K10" s="47">
        <f>Cuestionario_CCL!E54</f>
        <v>1585</v>
      </c>
    </row>
    <row r="11" spans="1:11" x14ac:dyDescent="0.25">
      <c r="A11" s="44" t="s">
        <v>149</v>
      </c>
      <c r="B11" s="54" t="s">
        <v>150</v>
      </c>
      <c r="C11" s="46" t="s">
        <v>135</v>
      </c>
      <c r="D11" t="s">
        <v>144</v>
      </c>
      <c r="E11" s="46" t="s">
        <v>151</v>
      </c>
      <c r="F11" t="s">
        <v>152</v>
      </c>
      <c r="G11" s="46" t="s">
        <v>153</v>
      </c>
      <c r="H11" t="s">
        <v>154</v>
      </c>
      <c r="I11" s="46" t="s">
        <v>155</v>
      </c>
      <c r="J11" t="s">
        <v>126</v>
      </c>
      <c r="K11" s="47">
        <f>Cuestionario_CCL!C61</f>
        <v>117</v>
      </c>
    </row>
    <row r="12" spans="1:11" x14ac:dyDescent="0.25">
      <c r="A12" s="44" t="s">
        <v>149</v>
      </c>
      <c r="B12" s="54" t="s">
        <v>150</v>
      </c>
      <c r="C12" s="46" t="s">
        <v>135</v>
      </c>
      <c r="D12" t="s">
        <v>144</v>
      </c>
      <c r="E12" s="46" t="s">
        <v>151</v>
      </c>
      <c r="F12" t="s">
        <v>152</v>
      </c>
      <c r="G12" s="46" t="s">
        <v>156</v>
      </c>
      <c r="H12" t="s">
        <v>157</v>
      </c>
      <c r="I12" s="46" t="s">
        <v>158</v>
      </c>
      <c r="J12" t="s">
        <v>126</v>
      </c>
      <c r="K12" s="47">
        <f>Cuestionario_CCL!C63</f>
        <v>0</v>
      </c>
    </row>
    <row r="13" spans="1:11" x14ac:dyDescent="0.25">
      <c r="A13" s="44" t="s">
        <v>149</v>
      </c>
      <c r="B13" s="54" t="s">
        <v>150</v>
      </c>
      <c r="C13" s="46" t="s">
        <v>135</v>
      </c>
      <c r="D13" t="s">
        <v>144</v>
      </c>
      <c r="E13" s="46" t="s">
        <v>151</v>
      </c>
      <c r="F13" t="s">
        <v>152</v>
      </c>
      <c r="G13" s="46" t="s">
        <v>159</v>
      </c>
      <c r="H13" t="s">
        <v>160</v>
      </c>
      <c r="I13" s="46" t="s">
        <v>161</v>
      </c>
      <c r="J13" t="s">
        <v>126</v>
      </c>
      <c r="K13" s="47">
        <f>Cuestionario_CCL!C65</f>
        <v>0</v>
      </c>
    </row>
    <row r="14" spans="1:11" x14ac:dyDescent="0.25">
      <c r="A14" s="44" t="s">
        <v>149</v>
      </c>
      <c r="B14" s="54" t="s">
        <v>150</v>
      </c>
      <c r="C14" s="46" t="s">
        <v>135</v>
      </c>
      <c r="D14" t="s">
        <v>144</v>
      </c>
      <c r="E14" s="46" t="s">
        <v>151</v>
      </c>
      <c r="F14" t="s">
        <v>152</v>
      </c>
      <c r="G14" s="46" t="s">
        <v>162</v>
      </c>
      <c r="H14" t="s">
        <v>163</v>
      </c>
      <c r="I14" s="46" t="s">
        <v>164</v>
      </c>
      <c r="J14" t="s">
        <v>126</v>
      </c>
      <c r="K14" s="47">
        <f>Cuestionario_CCL!C67</f>
        <v>13</v>
      </c>
    </row>
    <row r="15" spans="1:11" x14ac:dyDescent="0.25">
      <c r="A15" s="44" t="s">
        <v>149</v>
      </c>
      <c r="B15" s="54" t="s">
        <v>150</v>
      </c>
      <c r="C15" s="46" t="s">
        <v>135</v>
      </c>
      <c r="D15" t="s">
        <v>144</v>
      </c>
      <c r="E15" s="46" t="s">
        <v>151</v>
      </c>
      <c r="F15" t="s">
        <v>152</v>
      </c>
      <c r="G15" s="46" t="s">
        <v>165</v>
      </c>
      <c r="H15" t="s">
        <v>166</v>
      </c>
      <c r="I15" s="46" t="s">
        <v>167</v>
      </c>
      <c r="J15" t="s">
        <v>126</v>
      </c>
      <c r="K15" s="47">
        <f>Cuestionario_CCL!C69</f>
        <v>49</v>
      </c>
    </row>
    <row r="16" spans="1:11" x14ac:dyDescent="0.25">
      <c r="A16" s="44" t="s">
        <v>149</v>
      </c>
      <c r="B16" s="54" t="s">
        <v>150</v>
      </c>
      <c r="C16" s="46" t="s">
        <v>135</v>
      </c>
      <c r="D16" t="s">
        <v>144</v>
      </c>
      <c r="E16" s="46" t="s">
        <v>151</v>
      </c>
      <c r="F16" t="s">
        <v>152</v>
      </c>
      <c r="G16" s="46" t="s">
        <v>168</v>
      </c>
      <c r="H16" t="s">
        <v>169</v>
      </c>
      <c r="I16" s="46" t="s">
        <v>170</v>
      </c>
      <c r="J16" t="s">
        <v>126</v>
      </c>
      <c r="K16" s="47">
        <f>Cuestionario_CCL!C71</f>
        <v>0</v>
      </c>
    </row>
    <row r="17" spans="1:11" x14ac:dyDescent="0.25">
      <c r="A17" s="44" t="s">
        <v>149</v>
      </c>
      <c r="B17" s="54" t="s">
        <v>150</v>
      </c>
      <c r="C17" s="46" t="s">
        <v>135</v>
      </c>
      <c r="D17" t="s">
        <v>144</v>
      </c>
      <c r="E17" s="46" t="s">
        <v>151</v>
      </c>
      <c r="F17" t="s">
        <v>152</v>
      </c>
      <c r="G17" s="46" t="s">
        <v>171</v>
      </c>
      <c r="H17" t="s">
        <v>172</v>
      </c>
      <c r="I17" s="46" t="s">
        <v>173</v>
      </c>
      <c r="J17" t="s">
        <v>126</v>
      </c>
      <c r="K17" s="47">
        <f>Cuestionario_CCL!C73</f>
        <v>0</v>
      </c>
    </row>
    <row r="18" spans="1:11" x14ac:dyDescent="0.25">
      <c r="A18" s="44" t="s">
        <v>149</v>
      </c>
      <c r="B18" s="54" t="s">
        <v>150</v>
      </c>
      <c r="C18" s="46" t="s">
        <v>135</v>
      </c>
      <c r="D18" t="s">
        <v>144</v>
      </c>
      <c r="E18" s="46" t="s">
        <v>151</v>
      </c>
      <c r="F18" t="s">
        <v>152</v>
      </c>
      <c r="G18" s="46" t="s">
        <v>153</v>
      </c>
      <c r="H18" t="s">
        <v>154</v>
      </c>
      <c r="I18" s="46" t="s">
        <v>174</v>
      </c>
      <c r="J18" t="s">
        <v>132</v>
      </c>
      <c r="K18" s="47">
        <f>Cuestionario_CCL!E61</f>
        <v>131</v>
      </c>
    </row>
    <row r="19" spans="1:11" x14ac:dyDescent="0.25">
      <c r="A19" s="44" t="s">
        <v>149</v>
      </c>
      <c r="B19" s="54" t="s">
        <v>150</v>
      </c>
      <c r="C19" s="46" t="s">
        <v>135</v>
      </c>
      <c r="D19" t="s">
        <v>144</v>
      </c>
      <c r="E19" s="46" t="s">
        <v>151</v>
      </c>
      <c r="F19" t="s">
        <v>152</v>
      </c>
      <c r="G19" s="46" t="s">
        <v>156</v>
      </c>
      <c r="H19" t="s">
        <v>157</v>
      </c>
      <c r="I19" s="46" t="s">
        <v>175</v>
      </c>
      <c r="J19" t="s">
        <v>132</v>
      </c>
      <c r="K19" s="47">
        <f>Cuestionario_CCL!E63</f>
        <v>1</v>
      </c>
    </row>
    <row r="20" spans="1:11" x14ac:dyDescent="0.25">
      <c r="A20" s="44" t="s">
        <v>149</v>
      </c>
      <c r="B20" s="54" t="s">
        <v>150</v>
      </c>
      <c r="C20" s="46" t="s">
        <v>135</v>
      </c>
      <c r="D20" t="s">
        <v>144</v>
      </c>
      <c r="E20" s="46" t="s">
        <v>151</v>
      </c>
      <c r="F20" t="s">
        <v>152</v>
      </c>
      <c r="G20" s="46" t="s">
        <v>159</v>
      </c>
      <c r="H20" t="s">
        <v>160</v>
      </c>
      <c r="I20" s="46" t="s">
        <v>176</v>
      </c>
      <c r="J20" t="s">
        <v>132</v>
      </c>
      <c r="K20" s="47">
        <f>Cuestionario_CCL!E65</f>
        <v>0</v>
      </c>
    </row>
    <row r="21" spans="1:11" x14ac:dyDescent="0.25">
      <c r="A21" s="44" t="s">
        <v>149</v>
      </c>
      <c r="B21" s="54" t="s">
        <v>150</v>
      </c>
      <c r="C21" s="46" t="s">
        <v>135</v>
      </c>
      <c r="D21" t="s">
        <v>144</v>
      </c>
      <c r="E21" s="46" t="s">
        <v>151</v>
      </c>
      <c r="F21" t="s">
        <v>152</v>
      </c>
      <c r="G21" s="46" t="s">
        <v>162</v>
      </c>
      <c r="H21" t="s">
        <v>163</v>
      </c>
      <c r="I21" s="46" t="s">
        <v>177</v>
      </c>
      <c r="J21" t="s">
        <v>132</v>
      </c>
      <c r="K21" s="47">
        <f>Cuestionario_CCL!E67</f>
        <v>24</v>
      </c>
    </row>
    <row r="22" spans="1:11" x14ac:dyDescent="0.25">
      <c r="A22" s="44" t="s">
        <v>149</v>
      </c>
      <c r="B22" s="54" t="s">
        <v>150</v>
      </c>
      <c r="C22" s="46" t="s">
        <v>135</v>
      </c>
      <c r="D22" t="s">
        <v>144</v>
      </c>
      <c r="E22" s="46" t="s">
        <v>151</v>
      </c>
      <c r="F22" t="s">
        <v>152</v>
      </c>
      <c r="G22" s="46" t="s">
        <v>165</v>
      </c>
      <c r="H22" t="s">
        <v>166</v>
      </c>
      <c r="I22" s="46" t="s">
        <v>178</v>
      </c>
      <c r="J22" t="s">
        <v>132</v>
      </c>
      <c r="K22" s="47">
        <f>Cuestionario_CCL!E69</f>
        <v>95</v>
      </c>
    </row>
    <row r="23" spans="1:11" x14ac:dyDescent="0.25">
      <c r="A23" s="44" t="s">
        <v>149</v>
      </c>
      <c r="B23" s="54" t="s">
        <v>150</v>
      </c>
      <c r="C23" s="46" t="s">
        <v>135</v>
      </c>
      <c r="D23" t="s">
        <v>144</v>
      </c>
      <c r="E23" s="46" t="s">
        <v>151</v>
      </c>
      <c r="F23" t="s">
        <v>152</v>
      </c>
      <c r="G23" s="46" t="s">
        <v>168</v>
      </c>
      <c r="H23" t="s">
        <v>169</v>
      </c>
      <c r="I23" s="46" t="s">
        <v>179</v>
      </c>
      <c r="J23" t="s">
        <v>132</v>
      </c>
      <c r="K23" s="47">
        <f>Cuestionario_CCL!E71</f>
        <v>1</v>
      </c>
    </row>
    <row r="24" spans="1:11" x14ac:dyDescent="0.25">
      <c r="A24" s="44" t="s">
        <v>149</v>
      </c>
      <c r="B24" s="54" t="s">
        <v>150</v>
      </c>
      <c r="C24" s="46" t="s">
        <v>135</v>
      </c>
      <c r="D24" t="s">
        <v>144</v>
      </c>
      <c r="E24" s="46" t="s">
        <v>151</v>
      </c>
      <c r="F24" t="s">
        <v>152</v>
      </c>
      <c r="G24" s="46" t="s">
        <v>171</v>
      </c>
      <c r="H24" t="s">
        <v>172</v>
      </c>
      <c r="I24" s="46" t="s">
        <v>180</v>
      </c>
      <c r="J24" t="s">
        <v>132</v>
      </c>
      <c r="K24" s="47">
        <f>Cuestionario_CCL!E73</f>
        <v>0</v>
      </c>
    </row>
    <row r="25" spans="1:11" x14ac:dyDescent="0.25">
      <c r="A25" s="44" t="s">
        <v>181</v>
      </c>
      <c r="B25" s="54" t="s">
        <v>182</v>
      </c>
      <c r="C25" s="46" t="s">
        <v>135</v>
      </c>
      <c r="D25" t="s">
        <v>144</v>
      </c>
      <c r="E25" s="46" t="s">
        <v>183</v>
      </c>
      <c r="F25" t="s">
        <v>184</v>
      </c>
      <c r="G25" s="46" t="s">
        <v>185</v>
      </c>
      <c r="H25" t="s">
        <v>154</v>
      </c>
      <c r="I25" s="46" t="s">
        <v>186</v>
      </c>
      <c r="J25" t="s">
        <v>126</v>
      </c>
      <c r="K25" s="47">
        <f>Cuestionario_CCL!K61</f>
        <v>112</v>
      </c>
    </row>
    <row r="26" spans="1:11" x14ac:dyDescent="0.25">
      <c r="A26" s="44" t="s">
        <v>181</v>
      </c>
      <c r="B26" s="54" t="s">
        <v>182</v>
      </c>
      <c r="C26" s="46" t="s">
        <v>135</v>
      </c>
      <c r="D26" t="s">
        <v>144</v>
      </c>
      <c r="E26" s="46" t="s">
        <v>183</v>
      </c>
      <c r="F26" t="s">
        <v>184</v>
      </c>
      <c r="G26" s="46" t="s">
        <v>187</v>
      </c>
      <c r="H26" t="s">
        <v>157</v>
      </c>
      <c r="I26" s="46" t="s">
        <v>188</v>
      </c>
      <c r="J26" t="s">
        <v>126</v>
      </c>
      <c r="K26" s="47">
        <f>Cuestionario_CCL!K63</f>
        <v>0</v>
      </c>
    </row>
    <row r="27" spans="1:11" x14ac:dyDescent="0.25">
      <c r="A27" s="44" t="s">
        <v>181</v>
      </c>
      <c r="B27" s="54" t="s">
        <v>182</v>
      </c>
      <c r="C27" s="46" t="s">
        <v>135</v>
      </c>
      <c r="D27" t="s">
        <v>144</v>
      </c>
      <c r="E27" s="46" t="s">
        <v>183</v>
      </c>
      <c r="F27" t="s">
        <v>184</v>
      </c>
      <c r="G27" s="46" t="s">
        <v>189</v>
      </c>
      <c r="H27" t="s">
        <v>160</v>
      </c>
      <c r="I27" s="46" t="s">
        <v>190</v>
      </c>
      <c r="J27" t="s">
        <v>126</v>
      </c>
      <c r="K27" s="47">
        <f>Cuestionario_CCL!K65</f>
        <v>0</v>
      </c>
    </row>
    <row r="28" spans="1:11" x14ac:dyDescent="0.25">
      <c r="A28" s="44" t="s">
        <v>181</v>
      </c>
      <c r="B28" s="54" t="s">
        <v>182</v>
      </c>
      <c r="C28" s="46" t="s">
        <v>135</v>
      </c>
      <c r="D28" t="s">
        <v>144</v>
      </c>
      <c r="E28" s="46" t="s">
        <v>183</v>
      </c>
      <c r="F28" t="s">
        <v>184</v>
      </c>
      <c r="G28" s="46" t="s">
        <v>191</v>
      </c>
      <c r="H28" t="s">
        <v>163</v>
      </c>
      <c r="I28" s="46" t="s">
        <v>192</v>
      </c>
      <c r="J28" t="s">
        <v>126</v>
      </c>
      <c r="K28" s="47">
        <f>Cuestionario_CCL!K67</f>
        <v>13</v>
      </c>
    </row>
    <row r="29" spans="1:11" x14ac:dyDescent="0.25">
      <c r="A29" s="44" t="s">
        <v>181</v>
      </c>
      <c r="B29" s="54" t="s">
        <v>182</v>
      </c>
      <c r="C29" s="46" t="s">
        <v>135</v>
      </c>
      <c r="D29" t="s">
        <v>144</v>
      </c>
      <c r="E29" s="46" t="s">
        <v>183</v>
      </c>
      <c r="F29" t="s">
        <v>184</v>
      </c>
      <c r="G29" s="46" t="s">
        <v>193</v>
      </c>
      <c r="H29" t="s">
        <v>166</v>
      </c>
      <c r="I29" s="46" t="s">
        <v>194</v>
      </c>
      <c r="J29" t="s">
        <v>126</v>
      </c>
      <c r="K29" s="47">
        <f>Cuestionario_CCL!K69</f>
        <v>27</v>
      </c>
    </row>
    <row r="30" spans="1:11" x14ac:dyDescent="0.25">
      <c r="A30" s="44" t="s">
        <v>181</v>
      </c>
      <c r="B30" s="54" t="s">
        <v>182</v>
      </c>
      <c r="C30" s="46" t="s">
        <v>135</v>
      </c>
      <c r="D30" t="s">
        <v>144</v>
      </c>
      <c r="E30" s="46" t="s">
        <v>183</v>
      </c>
      <c r="F30" t="s">
        <v>184</v>
      </c>
      <c r="G30" s="46" t="s">
        <v>195</v>
      </c>
      <c r="H30" t="s">
        <v>169</v>
      </c>
      <c r="I30" s="46" t="s">
        <v>196</v>
      </c>
      <c r="J30" t="s">
        <v>126</v>
      </c>
      <c r="K30" s="47">
        <f>Cuestionario_CCL!K71</f>
        <v>0</v>
      </c>
    </row>
    <row r="31" spans="1:11" x14ac:dyDescent="0.25">
      <c r="A31" s="44" t="s">
        <v>181</v>
      </c>
      <c r="B31" s="54" t="s">
        <v>182</v>
      </c>
      <c r="C31" s="46" t="s">
        <v>135</v>
      </c>
      <c r="D31" t="s">
        <v>144</v>
      </c>
      <c r="E31" s="46" t="s">
        <v>183</v>
      </c>
      <c r="F31" t="s">
        <v>184</v>
      </c>
      <c r="G31" s="46" t="s">
        <v>197</v>
      </c>
      <c r="H31" t="s">
        <v>172</v>
      </c>
      <c r="I31" s="46" t="s">
        <v>198</v>
      </c>
      <c r="J31" t="s">
        <v>126</v>
      </c>
      <c r="K31" s="47">
        <f>Cuestionario_CCL!K73</f>
        <v>0</v>
      </c>
    </row>
    <row r="32" spans="1:11" x14ac:dyDescent="0.25">
      <c r="A32" s="44" t="s">
        <v>181</v>
      </c>
      <c r="B32" s="45" t="s">
        <v>182</v>
      </c>
      <c r="C32" s="46" t="s">
        <v>135</v>
      </c>
      <c r="D32" t="s">
        <v>144</v>
      </c>
      <c r="E32" s="46" t="s">
        <v>183</v>
      </c>
      <c r="F32" t="s">
        <v>184</v>
      </c>
      <c r="G32" s="46" t="s">
        <v>185</v>
      </c>
      <c r="H32" t="s">
        <v>154</v>
      </c>
      <c r="I32" s="46" t="s">
        <v>199</v>
      </c>
      <c r="J32" t="s">
        <v>132</v>
      </c>
      <c r="K32" s="47">
        <f>+Cuestionario_CCL!M61</f>
        <v>129</v>
      </c>
    </row>
    <row r="33" spans="1:11" x14ac:dyDescent="0.25">
      <c r="A33" s="44" t="s">
        <v>181</v>
      </c>
      <c r="B33" s="45" t="s">
        <v>182</v>
      </c>
      <c r="C33" s="46" t="s">
        <v>135</v>
      </c>
      <c r="D33" t="s">
        <v>144</v>
      </c>
      <c r="E33" s="46" t="s">
        <v>183</v>
      </c>
      <c r="F33" t="s">
        <v>184</v>
      </c>
      <c r="G33" s="46" t="s">
        <v>187</v>
      </c>
      <c r="H33" t="s">
        <v>157</v>
      </c>
      <c r="I33" s="46" t="s">
        <v>200</v>
      </c>
      <c r="J33" t="s">
        <v>132</v>
      </c>
      <c r="K33" s="47">
        <f>+Cuestionario_CCL!M63</f>
        <v>0</v>
      </c>
    </row>
    <row r="34" spans="1:11" x14ac:dyDescent="0.25">
      <c r="A34" s="44" t="s">
        <v>181</v>
      </c>
      <c r="B34" s="45" t="s">
        <v>182</v>
      </c>
      <c r="C34" s="46" t="s">
        <v>135</v>
      </c>
      <c r="D34" t="s">
        <v>144</v>
      </c>
      <c r="E34" s="46" t="s">
        <v>183</v>
      </c>
      <c r="F34" t="s">
        <v>184</v>
      </c>
      <c r="G34" s="46" t="s">
        <v>189</v>
      </c>
      <c r="H34" t="s">
        <v>160</v>
      </c>
      <c r="I34" s="46" t="s">
        <v>201</v>
      </c>
      <c r="J34" t="s">
        <v>132</v>
      </c>
      <c r="K34" s="47">
        <f>+Cuestionario_CCL!M65</f>
        <v>0</v>
      </c>
    </row>
    <row r="35" spans="1:11" x14ac:dyDescent="0.25">
      <c r="A35" s="44" t="s">
        <v>181</v>
      </c>
      <c r="B35" s="45" t="s">
        <v>182</v>
      </c>
      <c r="C35" s="46" t="s">
        <v>135</v>
      </c>
      <c r="D35" t="s">
        <v>144</v>
      </c>
      <c r="E35" s="46" t="s">
        <v>183</v>
      </c>
      <c r="F35" t="s">
        <v>184</v>
      </c>
      <c r="G35" s="46" t="s">
        <v>191</v>
      </c>
      <c r="H35" t="s">
        <v>163</v>
      </c>
      <c r="I35" s="46" t="s">
        <v>202</v>
      </c>
      <c r="J35" t="s">
        <v>132</v>
      </c>
      <c r="K35" s="47">
        <f>+Cuestionario_CCL!M67</f>
        <v>13</v>
      </c>
    </row>
    <row r="36" spans="1:11" x14ac:dyDescent="0.25">
      <c r="A36" s="44" t="s">
        <v>181</v>
      </c>
      <c r="B36" s="45" t="s">
        <v>182</v>
      </c>
      <c r="C36" s="46" t="s">
        <v>135</v>
      </c>
      <c r="D36" t="s">
        <v>144</v>
      </c>
      <c r="E36" s="46" t="s">
        <v>183</v>
      </c>
      <c r="F36" t="s">
        <v>184</v>
      </c>
      <c r="G36" s="46" t="s">
        <v>193</v>
      </c>
      <c r="H36" t="s">
        <v>166</v>
      </c>
      <c r="I36" s="46" t="s">
        <v>203</v>
      </c>
      <c r="J36" t="s">
        <v>132</v>
      </c>
      <c r="K36" s="47">
        <f>+Cuestionario_CCL!M69</f>
        <v>73</v>
      </c>
    </row>
    <row r="37" spans="1:11" x14ac:dyDescent="0.25">
      <c r="A37" s="44" t="s">
        <v>181</v>
      </c>
      <c r="B37" s="45" t="s">
        <v>182</v>
      </c>
      <c r="C37" s="46" t="s">
        <v>135</v>
      </c>
      <c r="D37" t="s">
        <v>144</v>
      </c>
      <c r="E37" s="46" t="s">
        <v>183</v>
      </c>
      <c r="F37" t="s">
        <v>184</v>
      </c>
      <c r="G37" s="46" t="s">
        <v>195</v>
      </c>
      <c r="H37" t="s">
        <v>169</v>
      </c>
      <c r="I37" s="46" t="s">
        <v>204</v>
      </c>
      <c r="J37" t="s">
        <v>132</v>
      </c>
      <c r="K37" s="47">
        <f>+Cuestionario_CCL!M71</f>
        <v>0</v>
      </c>
    </row>
    <row r="38" spans="1:11" x14ac:dyDescent="0.25">
      <c r="A38" s="44" t="s">
        <v>181</v>
      </c>
      <c r="B38" s="45" t="s">
        <v>182</v>
      </c>
      <c r="C38" s="46" t="s">
        <v>135</v>
      </c>
      <c r="D38" t="s">
        <v>144</v>
      </c>
      <c r="E38" s="46" t="s">
        <v>183</v>
      </c>
      <c r="F38" t="s">
        <v>184</v>
      </c>
      <c r="G38" s="46" t="s">
        <v>197</v>
      </c>
      <c r="H38" t="s">
        <v>172</v>
      </c>
      <c r="I38" s="46" t="s">
        <v>205</v>
      </c>
      <c r="J38" t="s">
        <v>132</v>
      </c>
      <c r="K38" s="47">
        <f>+Cuestionario_CCL!M73</f>
        <v>0</v>
      </c>
    </row>
    <row r="39" spans="1:11" x14ac:dyDescent="0.25">
      <c r="A39" s="44" t="s">
        <v>206</v>
      </c>
      <c r="B39" s="54" t="s">
        <v>207</v>
      </c>
      <c r="C39" s="46" t="s">
        <v>135</v>
      </c>
      <c r="D39" t="s">
        <v>144</v>
      </c>
      <c r="E39" s="46" t="s">
        <v>208</v>
      </c>
      <c r="F39" t="s">
        <v>209</v>
      </c>
      <c r="G39" s="46" t="s">
        <v>210</v>
      </c>
      <c r="H39" t="s">
        <v>92</v>
      </c>
      <c r="I39" s="46" t="s">
        <v>211</v>
      </c>
      <c r="J39" t="s">
        <v>92</v>
      </c>
      <c r="K39" s="47">
        <f>Cuestionario_CCL!B84</f>
        <v>1</v>
      </c>
    </row>
    <row r="40" spans="1:11" x14ac:dyDescent="0.25">
      <c r="A40" s="44" t="s">
        <v>206</v>
      </c>
      <c r="B40" s="54" t="s">
        <v>207</v>
      </c>
      <c r="C40" s="46" t="s">
        <v>135</v>
      </c>
      <c r="D40" t="s">
        <v>144</v>
      </c>
      <c r="E40" s="46" t="s">
        <v>208</v>
      </c>
      <c r="F40" t="s">
        <v>209</v>
      </c>
      <c r="G40" s="46" t="s">
        <v>212</v>
      </c>
      <c r="H40" t="s">
        <v>94</v>
      </c>
      <c r="I40" s="46" t="s">
        <v>213</v>
      </c>
      <c r="J40" t="s">
        <v>94</v>
      </c>
      <c r="K40" s="47">
        <f>Cuestionario_CCL!B86</f>
        <v>0</v>
      </c>
    </row>
    <row r="41" spans="1:11" x14ac:dyDescent="0.25">
      <c r="A41" s="44" t="s">
        <v>214</v>
      </c>
      <c r="B41" s="54" t="s">
        <v>215</v>
      </c>
      <c r="C41" s="46" t="s">
        <v>135</v>
      </c>
      <c r="D41" t="s">
        <v>144</v>
      </c>
      <c r="E41" s="46" t="s">
        <v>216</v>
      </c>
      <c r="F41" t="s">
        <v>217</v>
      </c>
      <c r="G41" s="46" t="s">
        <v>218</v>
      </c>
      <c r="H41" t="s">
        <v>219</v>
      </c>
      <c r="I41" s="46" t="s">
        <v>220</v>
      </c>
      <c r="J41" t="s">
        <v>221</v>
      </c>
      <c r="K41" s="47">
        <f>Cuestionario_CCL!K86</f>
        <v>373</v>
      </c>
    </row>
    <row r="42" spans="1:11" x14ac:dyDescent="0.25">
      <c r="A42" s="44" t="s">
        <v>214</v>
      </c>
      <c r="B42" s="54" t="s">
        <v>215</v>
      </c>
      <c r="C42" s="46" t="s">
        <v>135</v>
      </c>
      <c r="D42" t="s">
        <v>144</v>
      </c>
      <c r="E42" s="46" t="s">
        <v>216</v>
      </c>
      <c r="F42" t="s">
        <v>217</v>
      </c>
      <c r="G42" s="46" t="s">
        <v>222</v>
      </c>
      <c r="H42" t="s">
        <v>223</v>
      </c>
      <c r="I42" s="46" t="s">
        <v>224</v>
      </c>
      <c r="J42" t="s">
        <v>225</v>
      </c>
      <c r="K42" s="47">
        <f>Cuestionario_CCL!K88</f>
        <v>130</v>
      </c>
    </row>
    <row r="43" spans="1:11" x14ac:dyDescent="0.25">
      <c r="A43" s="44" t="s">
        <v>214</v>
      </c>
      <c r="B43" s="54" t="s">
        <v>215</v>
      </c>
      <c r="C43" s="46" t="s">
        <v>135</v>
      </c>
      <c r="D43" t="s">
        <v>144</v>
      </c>
      <c r="E43" s="46" t="s">
        <v>216</v>
      </c>
      <c r="F43" t="s">
        <v>217</v>
      </c>
      <c r="G43" s="46" t="s">
        <v>226</v>
      </c>
      <c r="H43" t="s">
        <v>227</v>
      </c>
      <c r="I43" s="46" t="s">
        <v>228</v>
      </c>
      <c r="J43" t="s">
        <v>229</v>
      </c>
      <c r="K43" s="47">
        <f>Cuestionario_CCL!K90</f>
        <v>27</v>
      </c>
    </row>
    <row r="44" spans="1:11" x14ac:dyDescent="0.25">
      <c r="A44" s="44" t="s">
        <v>230</v>
      </c>
      <c r="B44" s="54" t="s">
        <v>231</v>
      </c>
      <c r="C44" s="46" t="s">
        <v>135</v>
      </c>
      <c r="D44" t="s">
        <v>144</v>
      </c>
      <c r="E44" s="46" t="s">
        <v>232</v>
      </c>
      <c r="F44" t="s">
        <v>233</v>
      </c>
      <c r="G44" s="46" t="s">
        <v>234</v>
      </c>
      <c r="H44" t="s">
        <v>233</v>
      </c>
      <c r="I44" s="46" t="s">
        <v>235</v>
      </c>
      <c r="J44" t="s">
        <v>233</v>
      </c>
      <c r="K44" s="47">
        <f>Cuestionario_CCL!K92</f>
        <v>26</v>
      </c>
    </row>
    <row r="45" spans="1:11" x14ac:dyDescent="0.25">
      <c r="A45" s="44" t="s">
        <v>236</v>
      </c>
      <c r="B45" s="45" t="s">
        <v>237</v>
      </c>
      <c r="C45" s="46" t="s">
        <v>135</v>
      </c>
      <c r="D45" t="s">
        <v>144</v>
      </c>
      <c r="E45" s="46" t="s">
        <v>238</v>
      </c>
      <c r="F45" t="s">
        <v>239</v>
      </c>
      <c r="G45" s="46" t="s">
        <v>240</v>
      </c>
      <c r="H45" t="s">
        <v>239</v>
      </c>
      <c r="I45" s="46" t="s">
        <v>241</v>
      </c>
      <c r="J45" t="s">
        <v>239</v>
      </c>
      <c r="K45" s="47">
        <f>Cuestionario_CCL!K94</f>
        <v>409</v>
      </c>
    </row>
    <row r="46" spans="1:11" x14ac:dyDescent="0.25">
      <c r="A46" s="44" t="s">
        <v>242</v>
      </c>
      <c r="B46" s="45" t="s">
        <v>243</v>
      </c>
      <c r="C46" s="46" t="s">
        <v>135</v>
      </c>
      <c r="D46" t="s">
        <v>144</v>
      </c>
      <c r="E46" s="46" t="s">
        <v>244</v>
      </c>
      <c r="F46" t="s">
        <v>245</v>
      </c>
      <c r="G46" s="46" t="s">
        <v>246</v>
      </c>
      <c r="H46" t="s">
        <v>245</v>
      </c>
      <c r="I46" s="46" t="s">
        <v>247</v>
      </c>
      <c r="J46" t="s">
        <v>245</v>
      </c>
      <c r="K46" s="47">
        <f>Cuestionario_CCL!K96</f>
        <v>359</v>
      </c>
    </row>
    <row r="47" spans="1:11" x14ac:dyDescent="0.25">
      <c r="A47" s="44" t="s">
        <v>248</v>
      </c>
      <c r="B47" s="45" t="s">
        <v>249</v>
      </c>
      <c r="C47" s="46" t="s">
        <v>135</v>
      </c>
      <c r="D47" t="s">
        <v>144</v>
      </c>
      <c r="E47" s="46" t="s">
        <v>250</v>
      </c>
      <c r="F47" t="s">
        <v>251</v>
      </c>
      <c r="G47" s="46" t="s">
        <v>252</v>
      </c>
      <c r="H47" t="s">
        <v>253</v>
      </c>
      <c r="I47" s="46" t="s">
        <v>254</v>
      </c>
      <c r="J47" t="s">
        <v>253</v>
      </c>
      <c r="K47" s="47">
        <f>Cuestionario_CCL!B106</f>
        <v>82</v>
      </c>
    </row>
    <row r="48" spans="1:11" x14ac:dyDescent="0.25">
      <c r="A48" s="44" t="s">
        <v>248</v>
      </c>
      <c r="B48" s="45" t="s">
        <v>249</v>
      </c>
      <c r="C48" s="46" t="s">
        <v>135</v>
      </c>
      <c r="D48" t="s">
        <v>144</v>
      </c>
      <c r="E48" s="46" t="s">
        <v>250</v>
      </c>
      <c r="F48" t="s">
        <v>251</v>
      </c>
      <c r="G48" s="46" t="s">
        <v>255</v>
      </c>
      <c r="H48" t="s">
        <v>256</v>
      </c>
      <c r="I48" s="46" t="s">
        <v>257</v>
      </c>
      <c r="J48" t="s">
        <v>256</v>
      </c>
      <c r="K48" s="47">
        <f>Cuestionario_CCL!B108</f>
        <v>44</v>
      </c>
    </row>
    <row r="49" spans="1:11" x14ac:dyDescent="0.25">
      <c r="A49" s="44" t="s">
        <v>258</v>
      </c>
      <c r="B49" s="45" t="s">
        <v>259</v>
      </c>
      <c r="C49" s="46" t="s">
        <v>135</v>
      </c>
      <c r="D49" t="s">
        <v>144</v>
      </c>
      <c r="E49" s="46" t="s">
        <v>260</v>
      </c>
      <c r="F49" t="s">
        <v>261</v>
      </c>
      <c r="G49" s="46" t="s">
        <v>262</v>
      </c>
      <c r="H49" t="s">
        <v>253</v>
      </c>
      <c r="I49" s="46" t="s">
        <v>263</v>
      </c>
      <c r="J49" t="s">
        <v>253</v>
      </c>
      <c r="K49" s="47">
        <f>Cuestionario_CCL!B119</f>
        <v>93</v>
      </c>
    </row>
    <row r="50" spans="1:11" x14ac:dyDescent="0.25">
      <c r="A50" s="44" t="s">
        <v>258</v>
      </c>
      <c r="B50" s="45" t="s">
        <v>259</v>
      </c>
      <c r="C50" s="46" t="s">
        <v>135</v>
      </c>
      <c r="D50" t="s">
        <v>144</v>
      </c>
      <c r="E50" s="46" t="s">
        <v>260</v>
      </c>
      <c r="F50" t="s">
        <v>261</v>
      </c>
      <c r="G50" s="46" t="s">
        <v>264</v>
      </c>
      <c r="H50" t="s">
        <v>265</v>
      </c>
      <c r="I50" s="46" t="s">
        <v>266</v>
      </c>
      <c r="J50" t="s">
        <v>265</v>
      </c>
      <c r="K50" s="47">
        <f>Cuestionario_CCL!B121</f>
        <v>89</v>
      </c>
    </row>
    <row r="51" spans="1:11" x14ac:dyDescent="0.25">
      <c r="A51" s="44" t="s">
        <v>267</v>
      </c>
      <c r="B51" s="45" t="s">
        <v>268</v>
      </c>
      <c r="C51" s="46" t="s">
        <v>135</v>
      </c>
      <c r="D51" t="s">
        <v>144</v>
      </c>
      <c r="E51" s="46" t="s">
        <v>269</v>
      </c>
      <c r="F51" t="s">
        <v>270</v>
      </c>
      <c r="G51" s="46" t="s">
        <v>271</v>
      </c>
      <c r="H51" t="s">
        <v>272</v>
      </c>
      <c r="I51" s="46" t="s">
        <v>273</v>
      </c>
      <c r="J51" t="s">
        <v>272</v>
      </c>
      <c r="K51" s="47">
        <f>Cuestionario_CCL!J119</f>
        <v>52</v>
      </c>
    </row>
    <row r="52" spans="1:11" x14ac:dyDescent="0.25">
      <c r="A52" s="44" t="s">
        <v>267</v>
      </c>
      <c r="B52" s="45" t="s">
        <v>268</v>
      </c>
      <c r="C52" s="46" t="s">
        <v>135</v>
      </c>
      <c r="D52" t="s">
        <v>144</v>
      </c>
      <c r="E52" s="46" t="s">
        <v>269</v>
      </c>
      <c r="F52" t="s">
        <v>270</v>
      </c>
      <c r="G52" s="46" t="s">
        <v>274</v>
      </c>
      <c r="H52" t="s">
        <v>275</v>
      </c>
      <c r="I52" s="46" t="s">
        <v>276</v>
      </c>
      <c r="J52" t="s">
        <v>275</v>
      </c>
      <c r="K52" s="47">
        <f>Cuestionario_CCL!J121</f>
        <v>38</v>
      </c>
    </row>
    <row r="53" spans="1:11" x14ac:dyDescent="0.25">
      <c r="A53" s="44" t="s">
        <v>267</v>
      </c>
      <c r="B53" s="45" t="s">
        <v>268</v>
      </c>
      <c r="C53" s="46" t="s">
        <v>135</v>
      </c>
      <c r="D53" t="s">
        <v>144</v>
      </c>
      <c r="E53" s="46" t="s">
        <v>269</v>
      </c>
      <c r="F53" t="s">
        <v>270</v>
      </c>
      <c r="G53" s="46" t="s">
        <v>277</v>
      </c>
      <c r="H53" t="s">
        <v>278</v>
      </c>
      <c r="I53" s="46" t="s">
        <v>279</v>
      </c>
      <c r="J53" t="s">
        <v>278</v>
      </c>
      <c r="K53" s="47">
        <f>Cuestionario_CCL!J123</f>
        <v>3</v>
      </c>
    </row>
    <row r="54" spans="1:11" x14ac:dyDescent="0.25">
      <c r="A54" s="44" t="s">
        <v>267</v>
      </c>
      <c r="B54" s="45" t="s">
        <v>268</v>
      </c>
      <c r="C54" s="46" t="s">
        <v>135</v>
      </c>
      <c r="D54" t="s">
        <v>144</v>
      </c>
      <c r="E54" s="46" t="s">
        <v>269</v>
      </c>
      <c r="F54" t="s">
        <v>270</v>
      </c>
      <c r="G54" s="46" t="s">
        <v>280</v>
      </c>
      <c r="H54" t="s">
        <v>281</v>
      </c>
      <c r="I54" s="46" t="s">
        <v>282</v>
      </c>
      <c r="J54" t="s">
        <v>281</v>
      </c>
      <c r="K54" s="47">
        <f>Cuestionario_CCL!J125</f>
        <v>0</v>
      </c>
    </row>
    <row r="55" spans="1:11" x14ac:dyDescent="0.25">
      <c r="A55" s="44" t="s">
        <v>283</v>
      </c>
      <c r="B55" s="45" t="s">
        <v>284</v>
      </c>
      <c r="C55" s="46" t="s">
        <v>135</v>
      </c>
      <c r="D55" t="s">
        <v>144</v>
      </c>
      <c r="E55" s="46" t="s">
        <v>285</v>
      </c>
      <c r="F55" t="s">
        <v>286</v>
      </c>
      <c r="G55" s="46" t="s">
        <v>287</v>
      </c>
      <c r="H55" t="s">
        <v>253</v>
      </c>
      <c r="I55" s="46" t="s">
        <v>288</v>
      </c>
      <c r="J55" t="s">
        <v>253</v>
      </c>
      <c r="K55" s="47">
        <f>IF(ISERROR(AVERAGE(Tiempo_Promedio!B3:B5)),"",AVERAGE(Tiempo_Promedio!B3:B5))</f>
        <v>25.666666666666668</v>
      </c>
    </row>
    <row r="56" spans="1:11" x14ac:dyDescent="0.25">
      <c r="A56" s="44" t="s">
        <v>283</v>
      </c>
      <c r="B56" s="45" t="s">
        <v>284</v>
      </c>
      <c r="C56" s="46" t="s">
        <v>135</v>
      </c>
      <c r="D56" t="s">
        <v>144</v>
      </c>
      <c r="E56" s="46" t="s">
        <v>285</v>
      </c>
      <c r="F56" t="s">
        <v>286</v>
      </c>
      <c r="G56" s="46" t="s">
        <v>289</v>
      </c>
      <c r="H56" t="s">
        <v>265</v>
      </c>
      <c r="I56" s="46" t="s">
        <v>290</v>
      </c>
      <c r="J56" t="s">
        <v>265</v>
      </c>
      <c r="K56" s="47">
        <f>IF(ISERROR(AVERAGE(Tiempo_Promedio!B7:B9)),"",AVERAGE(Tiempo_Promedio!B7:B9))</f>
        <v>1</v>
      </c>
    </row>
    <row r="57" spans="1:11" x14ac:dyDescent="0.25">
      <c r="A57" s="44" t="s">
        <v>283</v>
      </c>
      <c r="B57" s="45" t="s">
        <v>284</v>
      </c>
      <c r="C57" s="46" t="s">
        <v>135</v>
      </c>
      <c r="D57" t="s">
        <v>144</v>
      </c>
      <c r="E57" s="46" t="s">
        <v>291</v>
      </c>
      <c r="F57" t="s">
        <v>292</v>
      </c>
      <c r="G57" s="46" t="s">
        <v>293</v>
      </c>
      <c r="H57" t="s">
        <v>253</v>
      </c>
      <c r="I57" s="46" t="s">
        <v>294</v>
      </c>
      <c r="J57" t="s">
        <v>253</v>
      </c>
      <c r="K57" s="47">
        <f>IF(ISERROR(AVERAGE(Tiempo_Promedio!G3:G5)),"",AVERAGE(Tiempo_Promedio!G3:G5))</f>
        <v>82.333333333333329</v>
      </c>
    </row>
    <row r="58" spans="1:11" x14ac:dyDescent="0.25">
      <c r="A58" s="44" t="s">
        <v>283</v>
      </c>
      <c r="B58" s="45" t="s">
        <v>284</v>
      </c>
      <c r="C58" s="46" t="s">
        <v>135</v>
      </c>
      <c r="D58" t="s">
        <v>144</v>
      </c>
      <c r="E58" s="46" t="s">
        <v>291</v>
      </c>
      <c r="F58" t="s">
        <v>292</v>
      </c>
      <c r="G58" s="46" t="s">
        <v>295</v>
      </c>
      <c r="H58" t="s">
        <v>265</v>
      </c>
      <c r="I58" s="46" t="s">
        <v>296</v>
      </c>
      <c r="J58" t="s">
        <v>265</v>
      </c>
      <c r="K58" s="47">
        <f>IF(ISERROR(AVERAGE(Tiempo_Promedio!G7:G9)),"",AVERAGE(Tiempo_Promedio!G7:G9))</f>
        <v>4</v>
      </c>
    </row>
    <row r="59" spans="1:11" x14ac:dyDescent="0.25">
      <c r="A59" s="44" t="s">
        <v>297</v>
      </c>
      <c r="B59" s="45" t="s">
        <v>298</v>
      </c>
      <c r="C59" s="46" t="s">
        <v>135</v>
      </c>
      <c r="D59" t="s">
        <v>144</v>
      </c>
      <c r="E59" s="46" t="s">
        <v>299</v>
      </c>
      <c r="F59" t="s">
        <v>300</v>
      </c>
      <c r="G59" s="46" t="s">
        <v>301</v>
      </c>
      <c r="H59" t="s">
        <v>253</v>
      </c>
      <c r="I59" s="46" t="s">
        <v>302</v>
      </c>
      <c r="J59" t="s">
        <v>253</v>
      </c>
      <c r="K59" s="48">
        <f>Cuestionario_CCL!K182</f>
        <v>1977406.47</v>
      </c>
    </row>
    <row r="60" spans="1:11" x14ac:dyDescent="0.25">
      <c r="A60" s="44" t="s">
        <v>297</v>
      </c>
      <c r="B60" s="45" t="s">
        <v>298</v>
      </c>
      <c r="C60" s="46" t="s">
        <v>135</v>
      </c>
      <c r="D60" t="s">
        <v>144</v>
      </c>
      <c r="E60" s="46" t="s">
        <v>299</v>
      </c>
      <c r="F60" t="s">
        <v>300</v>
      </c>
      <c r="G60" s="46" t="s">
        <v>303</v>
      </c>
      <c r="H60" t="s">
        <v>304</v>
      </c>
      <c r="I60" s="46" t="s">
        <v>305</v>
      </c>
      <c r="J60" t="s">
        <v>304</v>
      </c>
      <c r="K60" s="48">
        <f>Cuestionario_CCL!K184</f>
        <v>1982963.46</v>
      </c>
    </row>
    <row r="61" spans="1:11" x14ac:dyDescent="0.25">
      <c r="A61" s="44" t="s">
        <v>306</v>
      </c>
      <c r="B61" s="45" t="s">
        <v>307</v>
      </c>
      <c r="C61" s="46" t="s">
        <v>135</v>
      </c>
      <c r="D61" t="s">
        <v>144</v>
      </c>
      <c r="E61" s="46" t="s">
        <v>308</v>
      </c>
      <c r="F61" t="s">
        <v>309</v>
      </c>
      <c r="G61" s="46" t="s">
        <v>310</v>
      </c>
      <c r="H61" t="s">
        <v>253</v>
      </c>
      <c r="I61" s="46" t="s">
        <v>311</v>
      </c>
      <c r="J61" t="s">
        <v>253</v>
      </c>
      <c r="K61" s="48">
        <f>Cuestionario_CCL!K186</f>
        <v>942695.78</v>
      </c>
    </row>
    <row r="62" spans="1:11" x14ac:dyDescent="0.25">
      <c r="A62" s="44" t="s">
        <v>306</v>
      </c>
      <c r="B62" s="45" t="s">
        <v>307</v>
      </c>
      <c r="C62" s="46" t="s">
        <v>135</v>
      </c>
      <c r="D62" t="s">
        <v>144</v>
      </c>
      <c r="E62" s="46" t="s">
        <v>308</v>
      </c>
      <c r="F62" t="s">
        <v>309</v>
      </c>
      <c r="G62" s="46" t="s">
        <v>312</v>
      </c>
      <c r="H62" t="s">
        <v>304</v>
      </c>
      <c r="I62" s="46" t="s">
        <v>313</v>
      </c>
      <c r="J62" t="s">
        <v>304</v>
      </c>
      <c r="K62" s="48">
        <f>Cuestionario_CCL!K188</f>
        <v>1962963.46</v>
      </c>
    </row>
    <row r="63" spans="1:11" x14ac:dyDescent="0.25">
      <c r="A63" s="44" t="s">
        <v>314</v>
      </c>
      <c r="B63" s="45" t="s">
        <v>315</v>
      </c>
      <c r="C63" s="46" t="s">
        <v>135</v>
      </c>
      <c r="D63" t="s">
        <v>144</v>
      </c>
      <c r="E63" s="46" t="s">
        <v>316</v>
      </c>
      <c r="F63" t="s">
        <v>317</v>
      </c>
      <c r="G63" s="46" t="s">
        <v>318</v>
      </c>
      <c r="H63" t="s">
        <v>317</v>
      </c>
      <c r="I63" s="46" t="s">
        <v>319</v>
      </c>
      <c r="J63" t="s">
        <v>317</v>
      </c>
      <c r="K63" s="47">
        <f>Cuestionario_CCL!K190</f>
        <v>101</v>
      </c>
    </row>
    <row r="64" spans="1:11" x14ac:dyDescent="0.25">
      <c r="A64" s="44" t="s">
        <v>320</v>
      </c>
      <c r="B64" s="45" t="s">
        <v>321</v>
      </c>
      <c r="C64" s="46" t="s">
        <v>135</v>
      </c>
      <c r="D64" t="s">
        <v>144</v>
      </c>
      <c r="E64" s="46" t="s">
        <v>322</v>
      </c>
      <c r="F64" t="s">
        <v>323</v>
      </c>
      <c r="G64" s="46" t="s">
        <v>324</v>
      </c>
      <c r="H64" t="s">
        <v>323</v>
      </c>
      <c r="I64" s="46" t="s">
        <v>325</v>
      </c>
      <c r="J64" t="s">
        <v>323</v>
      </c>
      <c r="K64" s="47">
        <f>Cuestionario_CCL!K192</f>
        <v>1</v>
      </c>
    </row>
    <row r="65" spans="1:11" x14ac:dyDescent="0.25">
      <c r="A65" s="44" t="s">
        <v>326</v>
      </c>
      <c r="B65" s="45" t="s">
        <v>327</v>
      </c>
      <c r="C65" s="46" t="s">
        <v>142</v>
      </c>
      <c r="D65" t="s">
        <v>328</v>
      </c>
      <c r="E65" s="46" t="s">
        <v>329</v>
      </c>
      <c r="F65" t="s">
        <v>146</v>
      </c>
      <c r="G65" s="46" t="s">
        <v>330</v>
      </c>
      <c r="H65" t="s">
        <v>146</v>
      </c>
      <c r="I65" s="46" t="s">
        <v>331</v>
      </c>
      <c r="J65" t="s">
        <v>146</v>
      </c>
      <c r="K65" s="47">
        <f>Cuestionario_CCL!E200</f>
        <v>7</v>
      </c>
    </row>
    <row r="66" spans="1:11" x14ac:dyDescent="0.25">
      <c r="A66" s="44" t="s">
        <v>332</v>
      </c>
      <c r="B66" s="45" t="s">
        <v>333</v>
      </c>
      <c r="C66" s="46" t="s">
        <v>142</v>
      </c>
      <c r="D66" t="s">
        <v>328</v>
      </c>
      <c r="E66" s="46" t="s">
        <v>334</v>
      </c>
      <c r="F66" t="s">
        <v>152</v>
      </c>
      <c r="G66" s="46" t="s">
        <v>335</v>
      </c>
      <c r="H66" t="s">
        <v>336</v>
      </c>
      <c r="I66" s="46" t="s">
        <v>337</v>
      </c>
      <c r="J66" t="s">
        <v>336</v>
      </c>
      <c r="K66" s="47">
        <f>Cuestionario_CCL!B206</f>
        <v>0</v>
      </c>
    </row>
    <row r="67" spans="1:11" x14ac:dyDescent="0.25">
      <c r="A67" s="44" t="s">
        <v>332</v>
      </c>
      <c r="B67" s="45" t="s">
        <v>333</v>
      </c>
      <c r="C67" s="46" t="s">
        <v>142</v>
      </c>
      <c r="D67" t="s">
        <v>328</v>
      </c>
      <c r="E67" s="46" t="s">
        <v>334</v>
      </c>
      <c r="F67" t="s">
        <v>152</v>
      </c>
      <c r="G67" s="46" t="s">
        <v>338</v>
      </c>
      <c r="H67" t="s">
        <v>339</v>
      </c>
      <c r="I67" s="46" t="s">
        <v>340</v>
      </c>
      <c r="J67" t="s">
        <v>339</v>
      </c>
      <c r="K67" s="47">
        <f>Cuestionario_CCL!B208</f>
        <v>5</v>
      </c>
    </row>
    <row r="68" spans="1:11" x14ac:dyDescent="0.25">
      <c r="A68" s="44" t="s">
        <v>341</v>
      </c>
      <c r="B68" s="45" t="s">
        <v>342</v>
      </c>
      <c r="C68" s="46" t="s">
        <v>142</v>
      </c>
      <c r="D68" t="s">
        <v>328</v>
      </c>
      <c r="E68" s="46" t="s">
        <v>343</v>
      </c>
      <c r="F68" t="s">
        <v>184</v>
      </c>
      <c r="G68" s="46" t="s">
        <v>344</v>
      </c>
      <c r="H68" t="s">
        <v>336</v>
      </c>
      <c r="I68" s="46" t="s">
        <v>345</v>
      </c>
      <c r="J68" t="s">
        <v>336</v>
      </c>
      <c r="K68" s="47">
        <f>Cuestionario_CCL!J206</f>
        <v>0</v>
      </c>
    </row>
    <row r="69" spans="1:11" x14ac:dyDescent="0.25">
      <c r="A69" s="44" t="s">
        <v>341</v>
      </c>
      <c r="B69" s="45" t="s">
        <v>342</v>
      </c>
      <c r="C69" s="46" t="s">
        <v>142</v>
      </c>
      <c r="D69" t="s">
        <v>328</v>
      </c>
      <c r="E69" s="46" t="s">
        <v>343</v>
      </c>
      <c r="F69" t="s">
        <v>184</v>
      </c>
      <c r="G69" s="46" t="s">
        <v>346</v>
      </c>
      <c r="H69" t="s">
        <v>339</v>
      </c>
      <c r="I69" s="46" t="s">
        <v>347</v>
      </c>
      <c r="J69" t="s">
        <v>339</v>
      </c>
      <c r="K69" s="47">
        <f>Cuestionario_CCL!J208</f>
        <v>5</v>
      </c>
    </row>
    <row r="70" spans="1:11" x14ac:dyDescent="0.25">
      <c r="A70" s="44" t="s">
        <v>348</v>
      </c>
      <c r="B70" s="45" t="s">
        <v>349</v>
      </c>
      <c r="C70" s="46" t="s">
        <v>142</v>
      </c>
      <c r="D70" t="s">
        <v>328</v>
      </c>
      <c r="E70" s="46" t="s">
        <v>350</v>
      </c>
      <c r="F70" t="s">
        <v>209</v>
      </c>
      <c r="G70" s="46" t="s">
        <v>351</v>
      </c>
      <c r="H70" t="s">
        <v>92</v>
      </c>
      <c r="I70" s="46" t="s">
        <v>352</v>
      </c>
      <c r="J70" t="s">
        <v>336</v>
      </c>
      <c r="K70" s="47">
        <f>Cuestionario_CCL!B219</f>
        <v>0</v>
      </c>
    </row>
    <row r="71" spans="1:11" x14ac:dyDescent="0.25">
      <c r="A71" s="44" t="s">
        <v>348</v>
      </c>
      <c r="B71" s="45" t="s">
        <v>349</v>
      </c>
      <c r="C71" s="46" t="s">
        <v>142</v>
      </c>
      <c r="D71" t="s">
        <v>328</v>
      </c>
      <c r="E71" s="46" t="s">
        <v>350</v>
      </c>
      <c r="F71" t="s">
        <v>209</v>
      </c>
      <c r="G71" s="46" t="s">
        <v>351</v>
      </c>
      <c r="H71" t="s">
        <v>92</v>
      </c>
      <c r="I71" s="46" t="s">
        <v>353</v>
      </c>
      <c r="J71" t="s">
        <v>339</v>
      </c>
      <c r="K71" s="47">
        <f>Cuestionario_CCL!B221</f>
        <v>0</v>
      </c>
    </row>
    <row r="72" spans="1:11" x14ac:dyDescent="0.25">
      <c r="A72" s="44" t="s">
        <v>348</v>
      </c>
      <c r="B72" s="45" t="s">
        <v>349</v>
      </c>
      <c r="C72" s="46" t="s">
        <v>142</v>
      </c>
      <c r="D72" t="s">
        <v>328</v>
      </c>
      <c r="E72" s="46" t="s">
        <v>350</v>
      </c>
      <c r="F72" t="s">
        <v>209</v>
      </c>
      <c r="G72" s="46" t="s">
        <v>354</v>
      </c>
      <c r="H72" t="s">
        <v>94</v>
      </c>
      <c r="I72" s="46" t="s">
        <v>355</v>
      </c>
      <c r="J72" t="s">
        <v>336</v>
      </c>
      <c r="K72" s="47">
        <f>Cuestionario_CCL!B230</f>
        <v>0</v>
      </c>
    </row>
    <row r="73" spans="1:11" x14ac:dyDescent="0.25">
      <c r="A73" s="44" t="s">
        <v>348</v>
      </c>
      <c r="B73" s="45" t="s">
        <v>349</v>
      </c>
      <c r="C73" s="46" t="s">
        <v>142</v>
      </c>
      <c r="D73" t="s">
        <v>328</v>
      </c>
      <c r="E73" s="46" t="s">
        <v>350</v>
      </c>
      <c r="F73" t="s">
        <v>209</v>
      </c>
      <c r="G73" s="46" t="s">
        <v>354</v>
      </c>
      <c r="H73" t="s">
        <v>94</v>
      </c>
      <c r="I73" s="46" t="s">
        <v>356</v>
      </c>
      <c r="J73" t="s">
        <v>339</v>
      </c>
      <c r="K73" s="47">
        <f>Cuestionario_CCL!B232</f>
        <v>0</v>
      </c>
    </row>
    <row r="74" spans="1:11" x14ac:dyDescent="0.25">
      <c r="A74" s="44" t="s">
        <v>357</v>
      </c>
      <c r="B74" s="45" t="s">
        <v>358</v>
      </c>
      <c r="C74" s="46" t="s">
        <v>142</v>
      </c>
      <c r="D74" t="s">
        <v>328</v>
      </c>
      <c r="E74" s="46" t="s">
        <v>359</v>
      </c>
      <c r="F74" t="s">
        <v>239</v>
      </c>
      <c r="G74" s="46" t="s">
        <v>360</v>
      </c>
      <c r="H74" t="s">
        <v>336</v>
      </c>
      <c r="I74" s="46" t="s">
        <v>361</v>
      </c>
      <c r="J74" t="s">
        <v>336</v>
      </c>
      <c r="K74" s="47">
        <f>Cuestionario_CCL!J217</f>
        <v>1</v>
      </c>
    </row>
    <row r="75" spans="1:11" x14ac:dyDescent="0.25">
      <c r="A75" s="44" t="s">
        <v>357</v>
      </c>
      <c r="B75" s="45" t="s">
        <v>358</v>
      </c>
      <c r="C75" s="46" t="s">
        <v>142</v>
      </c>
      <c r="D75" t="s">
        <v>328</v>
      </c>
      <c r="E75" s="46" t="s">
        <v>359</v>
      </c>
      <c r="F75" t="s">
        <v>239</v>
      </c>
      <c r="G75" s="46" t="s">
        <v>362</v>
      </c>
      <c r="H75" t="s">
        <v>339</v>
      </c>
      <c r="I75" s="46" t="s">
        <v>363</v>
      </c>
      <c r="J75" t="s">
        <v>339</v>
      </c>
      <c r="K75" s="47">
        <f>Cuestionario_CCL!J219</f>
        <v>7</v>
      </c>
    </row>
    <row r="76" spans="1:11" x14ac:dyDescent="0.25">
      <c r="A76" s="44" t="s">
        <v>364</v>
      </c>
      <c r="B76" s="45" t="s">
        <v>365</v>
      </c>
      <c r="C76" s="46" t="s">
        <v>142</v>
      </c>
      <c r="D76" t="s">
        <v>328</v>
      </c>
      <c r="E76" s="46" t="s">
        <v>366</v>
      </c>
      <c r="F76" t="s">
        <v>233</v>
      </c>
      <c r="G76" s="46" t="s">
        <v>367</v>
      </c>
      <c r="H76" t="s">
        <v>336</v>
      </c>
      <c r="I76" s="46" t="s">
        <v>368</v>
      </c>
      <c r="J76" t="s">
        <v>336</v>
      </c>
      <c r="K76" s="47">
        <f>Cuestionario_CCL!B241</f>
        <v>0</v>
      </c>
    </row>
    <row r="77" spans="1:11" x14ac:dyDescent="0.25">
      <c r="A77" s="44" t="s">
        <v>364</v>
      </c>
      <c r="B77" s="45" t="s">
        <v>365</v>
      </c>
      <c r="C77" s="46" t="s">
        <v>142</v>
      </c>
      <c r="D77" t="s">
        <v>328</v>
      </c>
      <c r="E77" s="46" t="s">
        <v>366</v>
      </c>
      <c r="F77" t="s">
        <v>233</v>
      </c>
      <c r="G77" s="46" t="s">
        <v>369</v>
      </c>
      <c r="H77" t="s">
        <v>339</v>
      </c>
      <c r="I77" s="46" t="s">
        <v>370</v>
      </c>
      <c r="J77" t="s">
        <v>339</v>
      </c>
      <c r="K77" s="47">
        <f>Cuestionario_CCL!B243</f>
        <v>2</v>
      </c>
    </row>
    <row r="78" spans="1:11" x14ac:dyDescent="0.25">
      <c r="A78" s="44" t="s">
        <v>371</v>
      </c>
      <c r="B78" s="45" t="s">
        <v>372</v>
      </c>
      <c r="C78" s="46" t="s">
        <v>142</v>
      </c>
      <c r="D78" t="s">
        <v>328</v>
      </c>
      <c r="E78" s="46" t="s">
        <v>373</v>
      </c>
      <c r="F78" t="s">
        <v>374</v>
      </c>
      <c r="G78" s="46" t="s">
        <v>375</v>
      </c>
      <c r="H78" t="s">
        <v>336</v>
      </c>
      <c r="I78" s="46" t="s">
        <v>376</v>
      </c>
      <c r="J78" t="s">
        <v>336</v>
      </c>
      <c r="K78" s="47">
        <f>Cuestionario_CCL!J241</f>
        <v>0</v>
      </c>
    </row>
    <row r="79" spans="1:11" x14ac:dyDescent="0.25">
      <c r="A79" s="44" t="s">
        <v>371</v>
      </c>
      <c r="B79" s="45" t="s">
        <v>372</v>
      </c>
      <c r="C79" s="46" t="s">
        <v>142</v>
      </c>
      <c r="D79" t="s">
        <v>328</v>
      </c>
      <c r="E79" s="46" t="s">
        <v>373</v>
      </c>
      <c r="F79" t="s">
        <v>374</v>
      </c>
      <c r="G79" s="46" t="s">
        <v>377</v>
      </c>
      <c r="H79" t="s">
        <v>339</v>
      </c>
      <c r="I79" s="46" t="s">
        <v>378</v>
      </c>
      <c r="J79" t="s">
        <v>339</v>
      </c>
      <c r="K79" s="47">
        <f>Cuestionario_CCL!J243</f>
        <v>2</v>
      </c>
    </row>
    <row r="80" spans="1:11" x14ac:dyDescent="0.25">
      <c r="A80" s="44" t="s">
        <v>379</v>
      </c>
      <c r="B80" s="45" t="s">
        <v>380</v>
      </c>
      <c r="C80" s="46" t="s">
        <v>142</v>
      </c>
      <c r="D80" t="s">
        <v>328</v>
      </c>
      <c r="E80" s="46" t="s">
        <v>381</v>
      </c>
      <c r="F80" t="s">
        <v>251</v>
      </c>
      <c r="G80" s="46" t="s">
        <v>382</v>
      </c>
      <c r="H80" t="s">
        <v>336</v>
      </c>
      <c r="I80" s="46" t="s">
        <v>383</v>
      </c>
      <c r="J80" t="s">
        <v>336</v>
      </c>
      <c r="K80" s="47">
        <f>Cuestionario_CCL!B252</f>
        <v>0</v>
      </c>
    </row>
    <row r="81" spans="1:11" x14ac:dyDescent="0.25">
      <c r="A81" s="44" t="s">
        <v>379</v>
      </c>
      <c r="B81" s="45" t="s">
        <v>380</v>
      </c>
      <c r="C81" s="46" t="s">
        <v>142</v>
      </c>
      <c r="D81" t="s">
        <v>328</v>
      </c>
      <c r="E81" s="46" t="s">
        <v>381</v>
      </c>
      <c r="F81" t="s">
        <v>251</v>
      </c>
      <c r="G81" s="46" t="s">
        <v>384</v>
      </c>
      <c r="H81" t="s">
        <v>339</v>
      </c>
      <c r="I81" s="46" t="s">
        <v>385</v>
      </c>
      <c r="J81" t="s">
        <v>339</v>
      </c>
      <c r="K81" s="47">
        <f>Cuestionario_CCL!B254</f>
        <v>0</v>
      </c>
    </row>
    <row r="82" spans="1:11" x14ac:dyDescent="0.25">
      <c r="A82" s="44" t="s">
        <v>386</v>
      </c>
      <c r="B82" s="45" t="s">
        <v>387</v>
      </c>
      <c r="C82" s="46" t="s">
        <v>142</v>
      </c>
      <c r="D82" t="s">
        <v>328</v>
      </c>
      <c r="E82" s="46" t="s">
        <v>388</v>
      </c>
      <c r="F82" t="s">
        <v>389</v>
      </c>
      <c r="G82" s="46" t="s">
        <v>390</v>
      </c>
      <c r="H82" t="s">
        <v>152</v>
      </c>
      <c r="I82" s="46" t="s">
        <v>391</v>
      </c>
      <c r="J82" t="s">
        <v>152</v>
      </c>
      <c r="K82" s="47">
        <f>Cuestionario_CCL!B265</f>
        <v>0</v>
      </c>
    </row>
    <row r="83" spans="1:11" x14ac:dyDescent="0.25">
      <c r="A83" s="44" t="s">
        <v>386</v>
      </c>
      <c r="B83" s="45" t="s">
        <v>387</v>
      </c>
      <c r="C83" s="46" t="s">
        <v>142</v>
      </c>
      <c r="D83" t="s">
        <v>328</v>
      </c>
      <c r="E83" s="46" t="s">
        <v>388</v>
      </c>
      <c r="F83" t="s">
        <v>389</v>
      </c>
      <c r="G83" s="46" t="s">
        <v>392</v>
      </c>
      <c r="H83" t="s">
        <v>209</v>
      </c>
      <c r="I83" s="46" t="s">
        <v>393</v>
      </c>
      <c r="J83" t="s">
        <v>209</v>
      </c>
      <c r="K83" s="47">
        <f>Cuestionario_CCL!B267</f>
        <v>0</v>
      </c>
    </row>
    <row r="84" spans="1:11" x14ac:dyDescent="0.25">
      <c r="A84" s="44" t="s">
        <v>386</v>
      </c>
      <c r="B84" s="45" t="s">
        <v>387</v>
      </c>
      <c r="C84" s="46" t="s">
        <v>142</v>
      </c>
      <c r="D84" t="s">
        <v>328</v>
      </c>
      <c r="E84" s="46" t="s">
        <v>388</v>
      </c>
      <c r="F84" t="s">
        <v>389</v>
      </c>
      <c r="G84" s="46" t="s">
        <v>394</v>
      </c>
      <c r="H84" t="s">
        <v>184</v>
      </c>
      <c r="I84" s="46" t="s">
        <v>395</v>
      </c>
      <c r="J84" t="s">
        <v>184</v>
      </c>
      <c r="K84" s="47">
        <f>Cuestionario_CCL!B269</f>
        <v>0</v>
      </c>
    </row>
    <row r="85" spans="1:11" x14ac:dyDescent="0.25">
      <c r="A85" s="44" t="s">
        <v>386</v>
      </c>
      <c r="B85" s="45" t="s">
        <v>387</v>
      </c>
      <c r="C85" s="46" t="s">
        <v>142</v>
      </c>
      <c r="D85" t="s">
        <v>328</v>
      </c>
      <c r="E85" s="46" t="s">
        <v>388</v>
      </c>
      <c r="F85" t="s">
        <v>389</v>
      </c>
      <c r="G85" s="46" t="s">
        <v>396</v>
      </c>
      <c r="H85" t="s">
        <v>397</v>
      </c>
      <c r="I85" s="46" t="s">
        <v>398</v>
      </c>
      <c r="J85" t="s">
        <v>397</v>
      </c>
      <c r="K85" s="47">
        <f>Cuestionario_CCL!B271</f>
        <v>0</v>
      </c>
    </row>
    <row r="86" spans="1:11" x14ac:dyDescent="0.25">
      <c r="A86" s="44" t="s">
        <v>386</v>
      </c>
      <c r="B86" s="45" t="s">
        <v>387</v>
      </c>
      <c r="C86" s="46" t="s">
        <v>142</v>
      </c>
      <c r="D86" t="s">
        <v>328</v>
      </c>
      <c r="E86" s="46" t="s">
        <v>388</v>
      </c>
      <c r="F86" t="s">
        <v>389</v>
      </c>
      <c r="G86" s="46" t="s">
        <v>399</v>
      </c>
      <c r="H86" t="s">
        <v>233</v>
      </c>
      <c r="I86" s="46" t="s">
        <v>400</v>
      </c>
      <c r="J86" t="s">
        <v>233</v>
      </c>
      <c r="K86" s="47">
        <f>Cuestionario_CCL!B273</f>
        <v>0</v>
      </c>
    </row>
  </sheetData>
  <phoneticPr fontId="17" type="noConversion"/>
  <printOptions horizontalCentered="1" verticalCentered="1"/>
  <pageMargins left="0.25" right="0.25" top="0.75" bottom="0.75" header="0.3" footer="0.3"/>
  <pageSetup fitToWidth="0" orientation="landscape"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13"/>
  <sheetViews>
    <sheetView workbookViewId="0">
      <selection activeCell="I22" sqref="I22"/>
    </sheetView>
  </sheetViews>
  <sheetFormatPr baseColWidth="10" defaultColWidth="11.42578125" defaultRowHeight="15" x14ac:dyDescent="0.25"/>
  <cols>
    <col min="1" max="1" width="13.140625" style="46" bestFit="1" customWidth="1"/>
    <col min="2" max="2" width="12" style="46" customWidth="1"/>
    <col min="3" max="3" width="10.28515625" style="46" bestFit="1" customWidth="1"/>
    <col min="5" max="5" width="11.42578125" style="46" bestFit="1" customWidth="1"/>
    <col min="6" max="6" width="24.85546875" bestFit="1" customWidth="1"/>
    <col min="7" max="7" width="14.7109375" style="46" bestFit="1" customWidth="1"/>
    <col min="8" max="8" width="20.7109375" bestFit="1" customWidth="1"/>
    <col min="9" max="9" width="14.85546875" bestFit="1" customWidth="1"/>
    <col min="10" max="10" width="16.85546875" style="57" bestFit="1" customWidth="1"/>
    <col min="11" max="11" width="43.5703125" bestFit="1" customWidth="1"/>
    <col min="12" max="12" width="14.85546875" bestFit="1" customWidth="1"/>
  </cols>
  <sheetData>
    <row r="1" spans="1:10" s="52" customFormat="1" x14ac:dyDescent="0.25">
      <c r="A1" s="44" t="s">
        <v>108</v>
      </c>
      <c r="B1" s="44" t="s">
        <v>109</v>
      </c>
      <c r="C1" s="44" t="s">
        <v>110</v>
      </c>
      <c r="D1" s="52" t="s">
        <v>111</v>
      </c>
      <c r="E1" s="44" t="s">
        <v>112</v>
      </c>
      <c r="F1" s="52" t="s">
        <v>113</v>
      </c>
      <c r="G1" s="44" t="s">
        <v>401</v>
      </c>
      <c r="H1" s="52" t="s">
        <v>402</v>
      </c>
      <c r="I1" s="52" t="s">
        <v>118</v>
      </c>
      <c r="J1" s="55" t="s">
        <v>403</v>
      </c>
    </row>
    <row r="2" spans="1:10" x14ac:dyDescent="0.25">
      <c r="A2" s="46" t="s">
        <v>404</v>
      </c>
      <c r="B2" s="46" t="s">
        <v>405</v>
      </c>
      <c r="C2" s="46" t="s">
        <v>135</v>
      </c>
      <c r="D2" t="s">
        <v>144</v>
      </c>
      <c r="E2" s="46" t="s">
        <v>406</v>
      </c>
      <c r="F2" t="s">
        <v>253</v>
      </c>
      <c r="G2" s="46" t="s">
        <v>407</v>
      </c>
      <c r="H2" t="s">
        <v>65</v>
      </c>
      <c r="I2" s="56">
        <f>Cuestionario_CCL!B140</f>
        <v>1</v>
      </c>
      <c r="J2" s="57">
        <f>Cuestionario_CCL!C140</f>
        <v>1.0752688172043012E-2</v>
      </c>
    </row>
    <row r="3" spans="1:10" x14ac:dyDescent="0.25">
      <c r="A3" s="46" t="s">
        <v>404</v>
      </c>
      <c r="B3" s="46" t="s">
        <v>405</v>
      </c>
      <c r="C3" s="46" t="s">
        <v>135</v>
      </c>
      <c r="D3" t="s">
        <v>144</v>
      </c>
      <c r="E3" s="46" t="s">
        <v>406</v>
      </c>
      <c r="F3" t="s">
        <v>253</v>
      </c>
      <c r="G3" s="46" t="s">
        <v>408</v>
      </c>
      <c r="H3" t="s">
        <v>67</v>
      </c>
      <c r="I3" s="56">
        <f>Cuestionario_CCL!B141</f>
        <v>0</v>
      </c>
      <c r="J3" s="57">
        <f>Cuestionario_CCL!C141</f>
        <v>0</v>
      </c>
    </row>
    <row r="4" spans="1:10" x14ac:dyDescent="0.25">
      <c r="A4" s="46" t="s">
        <v>404</v>
      </c>
      <c r="B4" s="46" t="s">
        <v>405</v>
      </c>
      <c r="C4" s="46" t="s">
        <v>135</v>
      </c>
      <c r="D4" t="s">
        <v>144</v>
      </c>
      <c r="E4" s="46" t="s">
        <v>406</v>
      </c>
      <c r="F4" t="s">
        <v>253</v>
      </c>
      <c r="G4" s="46" t="s">
        <v>409</v>
      </c>
      <c r="H4" t="s">
        <v>68</v>
      </c>
      <c r="I4" s="56">
        <f>Cuestionario_CCL!B142</f>
        <v>0</v>
      </c>
      <c r="J4" s="57">
        <f>Cuestionario_CCL!C142</f>
        <v>0</v>
      </c>
    </row>
    <row r="5" spans="1:10" x14ac:dyDescent="0.25">
      <c r="A5" s="46" t="s">
        <v>404</v>
      </c>
      <c r="B5" s="46" t="s">
        <v>405</v>
      </c>
      <c r="C5" s="46" t="s">
        <v>135</v>
      </c>
      <c r="D5" t="s">
        <v>144</v>
      </c>
      <c r="E5" s="46" t="s">
        <v>406</v>
      </c>
      <c r="F5" t="s">
        <v>253</v>
      </c>
      <c r="G5" s="46" t="s">
        <v>410</v>
      </c>
      <c r="H5" t="s">
        <v>69</v>
      </c>
      <c r="I5" s="56">
        <f>Cuestionario_CCL!B143</f>
        <v>0</v>
      </c>
      <c r="J5" s="57">
        <f>Cuestionario_CCL!C143</f>
        <v>0</v>
      </c>
    </row>
    <row r="6" spans="1:10" x14ac:dyDescent="0.25">
      <c r="A6" s="46" t="s">
        <v>404</v>
      </c>
      <c r="B6" s="46" t="s">
        <v>405</v>
      </c>
      <c r="C6" s="46" t="s">
        <v>135</v>
      </c>
      <c r="D6" t="s">
        <v>144</v>
      </c>
      <c r="E6" s="46" t="s">
        <v>406</v>
      </c>
      <c r="F6" t="s">
        <v>253</v>
      </c>
      <c r="G6" s="46" t="s">
        <v>411</v>
      </c>
      <c r="H6" t="s">
        <v>70</v>
      </c>
      <c r="I6" s="56">
        <f>Cuestionario_CCL!B144</f>
        <v>33</v>
      </c>
      <c r="J6" s="57">
        <f>Cuestionario_CCL!C144</f>
        <v>0.35483870967741937</v>
      </c>
    </row>
    <row r="7" spans="1:10" x14ac:dyDescent="0.25">
      <c r="A7" s="46" t="s">
        <v>404</v>
      </c>
      <c r="B7" s="46" t="s">
        <v>405</v>
      </c>
      <c r="C7" s="46" t="s">
        <v>135</v>
      </c>
      <c r="D7" t="s">
        <v>144</v>
      </c>
      <c r="E7" s="46" t="s">
        <v>406</v>
      </c>
      <c r="F7" t="s">
        <v>253</v>
      </c>
      <c r="G7" s="46" t="s">
        <v>412</v>
      </c>
      <c r="H7" t="s">
        <v>72</v>
      </c>
      <c r="I7" s="56">
        <f>Cuestionario_CCL!B145</f>
        <v>59</v>
      </c>
      <c r="J7" s="57">
        <f>Cuestionario_CCL!C145</f>
        <v>0.63440860215053763</v>
      </c>
    </row>
    <row r="8" spans="1:10" x14ac:dyDescent="0.25">
      <c r="A8" s="46" t="s">
        <v>404</v>
      </c>
      <c r="B8" s="46" t="s">
        <v>405</v>
      </c>
      <c r="C8" s="46" t="s">
        <v>135</v>
      </c>
      <c r="D8" t="s">
        <v>144</v>
      </c>
      <c r="E8" s="46" t="s">
        <v>413</v>
      </c>
      <c r="F8" t="s">
        <v>265</v>
      </c>
      <c r="G8" s="46" t="s">
        <v>414</v>
      </c>
      <c r="H8" t="s">
        <v>65</v>
      </c>
      <c r="I8" s="56">
        <f>Cuestionario_CCL!B161</f>
        <v>89</v>
      </c>
      <c r="J8" s="57">
        <f>Cuestionario_CCL!C161</f>
        <v>1</v>
      </c>
    </row>
    <row r="9" spans="1:10" x14ac:dyDescent="0.25">
      <c r="A9" s="46" t="s">
        <v>404</v>
      </c>
      <c r="B9" s="46" t="s">
        <v>405</v>
      </c>
      <c r="C9" s="46" t="s">
        <v>135</v>
      </c>
      <c r="D9" t="s">
        <v>144</v>
      </c>
      <c r="E9" s="46" t="s">
        <v>413</v>
      </c>
      <c r="F9" t="s">
        <v>265</v>
      </c>
      <c r="G9" s="46" t="s">
        <v>415</v>
      </c>
      <c r="H9" t="s">
        <v>67</v>
      </c>
      <c r="I9" s="56">
        <f>Cuestionario_CCL!B162</f>
        <v>0</v>
      </c>
      <c r="J9" s="57">
        <f>Cuestionario_CCL!C162</f>
        <v>0</v>
      </c>
    </row>
    <row r="10" spans="1:10" x14ac:dyDescent="0.25">
      <c r="A10" s="46" t="s">
        <v>404</v>
      </c>
      <c r="B10" s="46" t="s">
        <v>405</v>
      </c>
      <c r="C10" s="46" t="s">
        <v>135</v>
      </c>
      <c r="D10" t="s">
        <v>144</v>
      </c>
      <c r="E10" s="46" t="s">
        <v>413</v>
      </c>
      <c r="F10" t="s">
        <v>265</v>
      </c>
      <c r="G10" s="46" t="s">
        <v>416</v>
      </c>
      <c r="H10" t="s">
        <v>68</v>
      </c>
      <c r="I10" s="56">
        <f>Cuestionario_CCL!B163</f>
        <v>0</v>
      </c>
      <c r="J10" s="57">
        <f>Cuestionario_CCL!C163</f>
        <v>0</v>
      </c>
    </row>
    <row r="11" spans="1:10" x14ac:dyDescent="0.25">
      <c r="A11" s="46" t="s">
        <v>404</v>
      </c>
      <c r="B11" s="46" t="s">
        <v>405</v>
      </c>
      <c r="C11" s="46" t="s">
        <v>135</v>
      </c>
      <c r="D11" t="s">
        <v>144</v>
      </c>
      <c r="E11" s="46" t="s">
        <v>413</v>
      </c>
      <c r="F11" t="s">
        <v>265</v>
      </c>
      <c r="G11" s="46" t="s">
        <v>417</v>
      </c>
      <c r="H11" t="s">
        <v>69</v>
      </c>
      <c r="I11" s="56">
        <f>Cuestionario_CCL!B164</f>
        <v>0</v>
      </c>
      <c r="J11" s="57">
        <f>Cuestionario_CCL!C164</f>
        <v>0</v>
      </c>
    </row>
    <row r="12" spans="1:10" x14ac:dyDescent="0.25">
      <c r="A12" s="46" t="s">
        <v>404</v>
      </c>
      <c r="B12" s="46" t="s">
        <v>405</v>
      </c>
      <c r="C12" s="46" t="s">
        <v>135</v>
      </c>
      <c r="D12" t="s">
        <v>144</v>
      </c>
      <c r="E12" s="46" t="s">
        <v>413</v>
      </c>
      <c r="F12" t="s">
        <v>265</v>
      </c>
      <c r="G12" s="46" t="s">
        <v>418</v>
      </c>
      <c r="H12" t="s">
        <v>70</v>
      </c>
      <c r="I12" s="56">
        <f>Cuestionario_CCL!B165</f>
        <v>0</v>
      </c>
      <c r="J12" s="57">
        <f>Cuestionario_CCL!C165</f>
        <v>0</v>
      </c>
    </row>
    <row r="13" spans="1:10" x14ac:dyDescent="0.25">
      <c r="A13" s="46" t="s">
        <v>404</v>
      </c>
      <c r="B13" s="46" t="s">
        <v>405</v>
      </c>
      <c r="C13" s="46" t="s">
        <v>135</v>
      </c>
      <c r="D13" t="s">
        <v>144</v>
      </c>
      <c r="E13" s="46" t="s">
        <v>413</v>
      </c>
      <c r="F13" t="s">
        <v>265</v>
      </c>
      <c r="G13" s="46" t="s">
        <v>419</v>
      </c>
      <c r="H13" t="s">
        <v>72</v>
      </c>
      <c r="I13" s="56">
        <f>Cuestionario_CCL!B166</f>
        <v>0</v>
      </c>
      <c r="J13" s="57">
        <f>Cuestionario_CCL!C166</f>
        <v>0</v>
      </c>
    </row>
  </sheetData>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10"/>
  <sheetViews>
    <sheetView workbookViewId="0">
      <selection activeCell="I22" sqref="I22"/>
    </sheetView>
  </sheetViews>
  <sheetFormatPr baseColWidth="10" defaultColWidth="11.42578125" defaultRowHeight="15" customHeight="1" x14ac:dyDescent="0.25"/>
  <cols>
    <col min="1" max="1" width="27.5703125" style="30" customWidth="1"/>
    <col min="2" max="2" width="13.85546875" style="29" customWidth="1"/>
    <col min="3" max="5" width="11.42578125" style="30"/>
    <col min="6" max="6" width="27.5703125" style="30" customWidth="1"/>
    <col min="7" max="7" width="11.42578125" style="31"/>
    <col min="8" max="16384" width="11.42578125" style="30"/>
  </cols>
  <sheetData>
    <row r="1" spans="1:7" ht="23.25" x14ac:dyDescent="0.25">
      <c r="A1" s="28" t="s">
        <v>420</v>
      </c>
      <c r="F1" s="28" t="s">
        <v>421</v>
      </c>
    </row>
    <row r="3" spans="1:7" ht="15" customHeight="1" x14ac:dyDescent="0.25">
      <c r="A3" s="32" t="s">
        <v>253</v>
      </c>
      <c r="B3" s="33">
        <f>IF(ISBLANK(Cuestionario_CCL!J140),"",Cuestionario_CCL!J140)</f>
        <v>1</v>
      </c>
      <c r="F3" s="32" t="s">
        <v>253</v>
      </c>
      <c r="G3" s="33">
        <f>IF(ISBLANK(Cuestionario_CCL!J144),"",Cuestionario_CCL!J144)</f>
        <v>78</v>
      </c>
    </row>
    <row r="4" spans="1:7" ht="15" customHeight="1" x14ac:dyDescent="0.25">
      <c r="A4" s="32" t="s">
        <v>253</v>
      </c>
      <c r="B4" s="33">
        <f>IF(ISBLANK(Cuestionario_CCL!J141),"",Cuestionario_CCL!J141)</f>
        <v>37</v>
      </c>
      <c r="F4" s="32" t="s">
        <v>253</v>
      </c>
      <c r="G4" s="33">
        <f>IF(ISBLANK(Cuestionario_CCL!J145),"",Cuestionario_CCL!J145)</f>
        <v>83</v>
      </c>
    </row>
    <row r="5" spans="1:7" ht="15" customHeight="1" x14ac:dyDescent="0.25">
      <c r="A5" s="32" t="s">
        <v>253</v>
      </c>
      <c r="B5" s="33">
        <f>IF(ISBLANK(Cuestionario_CCL!J142),"",Cuestionario_CCL!J142)</f>
        <v>39</v>
      </c>
      <c r="F5" s="32" t="s">
        <v>253</v>
      </c>
      <c r="G5" s="33">
        <f>IF(ISBLANK(Cuestionario_CCL!J146),"",Cuestionario_CCL!J146)</f>
        <v>86</v>
      </c>
    </row>
    <row r="6" spans="1:7" ht="15" customHeight="1" x14ac:dyDescent="0.25">
      <c r="G6" s="29"/>
    </row>
    <row r="7" spans="1:7" ht="15" customHeight="1" x14ac:dyDescent="0.25">
      <c r="A7" s="32" t="s">
        <v>265</v>
      </c>
      <c r="B7" s="33">
        <f>IF(ISBLANK(Cuestionario_CCL!J161),"",Cuestionario_CCL!J161)</f>
        <v>1</v>
      </c>
      <c r="F7" s="32" t="s">
        <v>265</v>
      </c>
      <c r="G7" s="33">
        <f>IF(ISBLANK(Cuestionario_CCL!J165),"",Cuestionario_CCL!J165)</f>
        <v>4</v>
      </c>
    </row>
    <row r="8" spans="1:7" ht="15" customHeight="1" x14ac:dyDescent="0.25">
      <c r="A8" s="32" t="s">
        <v>265</v>
      </c>
      <c r="B8" s="33">
        <f>IF(ISBLANK(Cuestionario_CCL!J162),"",Cuestionario_CCL!J162)</f>
        <v>1</v>
      </c>
      <c r="F8" s="32" t="s">
        <v>265</v>
      </c>
      <c r="G8" s="33">
        <f>IF(ISBLANK(Cuestionario_CCL!J166),"",Cuestionario_CCL!J166)</f>
        <v>4</v>
      </c>
    </row>
    <row r="9" spans="1:7" ht="15" customHeight="1" x14ac:dyDescent="0.25">
      <c r="A9" s="32" t="s">
        <v>265</v>
      </c>
      <c r="B9" s="33">
        <f>IF(ISBLANK(Cuestionario_CCL!J163),"",Cuestionario_CCL!J163)</f>
        <v>1</v>
      </c>
      <c r="F9" s="32" t="s">
        <v>265</v>
      </c>
      <c r="G9" s="33">
        <f>IF(ISBLANK(Cuestionario_CCL!J167),"",Cuestionario_CCL!J167)</f>
        <v>4</v>
      </c>
    </row>
    <row r="10" spans="1:7" ht="15" customHeight="1" x14ac:dyDescent="0.25">
      <c r="G10" s="29"/>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929FBA480095E64188235C02B5DA3FD7" ma:contentTypeVersion="13" ma:contentTypeDescription="Create a new document." ma:contentTypeScope="" ma:versionID="c026c48442dc35f506a7587d9ad6722a">
  <xsd:schema xmlns:xsd="http://www.w3.org/2001/XMLSchema" xmlns:xs="http://www.w3.org/2001/XMLSchema" xmlns:p="http://schemas.microsoft.com/office/2006/metadata/properties" xmlns:ns3="2a2825fa-39b1-4efb-93c5-06064448f7d7" xmlns:ns4="b833b97c-ca5f-4830-85d6-2754d269a261" targetNamespace="http://schemas.microsoft.com/office/2006/metadata/properties" ma:root="true" ma:fieldsID="54b12a2ac7d5b966283f71230948e437" ns3:_="" ns4:_="">
    <xsd:import namespace="2a2825fa-39b1-4efb-93c5-06064448f7d7"/>
    <xsd:import namespace="b833b97c-ca5f-4830-85d6-2754d269a261"/>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4:SharedWithUsers" minOccurs="0"/>
                <xsd:element ref="ns4:SharedWithDetails" minOccurs="0"/>
                <xsd:element ref="ns4:SharingHintHash" minOccurs="0"/>
                <xsd:element ref="ns3:MediaServiceDateTaken" minOccurs="0"/>
                <xsd:element ref="ns3:MediaServiceAutoKeyPoints" minOccurs="0"/>
                <xsd:element ref="ns3:MediaServiceKeyPoints"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a2825fa-39b1-4efb-93c5-06064448f7d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b833b97c-ca5f-4830-85d6-2754d269a261"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SharingHintHash" ma:index="16"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822E356-C7FF-4CBA-BF95-0314A48CE2C1}">
  <ds:schemaRefs>
    <ds:schemaRef ds:uri="http://schemas.microsoft.com/sharepoint/v3/contenttype/forms"/>
  </ds:schemaRefs>
</ds:datastoreItem>
</file>

<file path=customXml/itemProps2.xml><?xml version="1.0" encoding="utf-8"?>
<ds:datastoreItem xmlns:ds="http://schemas.openxmlformats.org/officeDocument/2006/customXml" ds:itemID="{F413C909-720D-4E5F-AB14-D03AF6A2AE2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a2825fa-39b1-4efb-93c5-06064448f7d7"/>
    <ds:schemaRef ds:uri="b833b97c-ca5f-4830-85d6-2754d269a2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18895F2-772B-45ED-8731-590304DF8B5F}">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Cuestionario_CCL</vt:lpstr>
      <vt:lpstr>Base_Datos</vt:lpstr>
      <vt:lpstr>Días_Resolución</vt:lpstr>
      <vt:lpstr>Tiempo_Promedio</vt:lpstr>
      <vt:lpstr>Base_Datos!Área_de_impresión</vt:lpstr>
      <vt:lpstr>Cuestionario_CCL!Área_de_impresión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STPS</dc:creator>
  <cp:keywords/>
  <dc:description/>
  <cp:lastModifiedBy>Neftaly</cp:lastModifiedBy>
  <cp:revision/>
  <cp:lastPrinted>2023-09-06T16:12:16Z</cp:lastPrinted>
  <dcterms:created xsi:type="dcterms:W3CDTF">2021-09-22T18:03:29Z</dcterms:created>
  <dcterms:modified xsi:type="dcterms:W3CDTF">2024-01-30T01:35:04Z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0x010100929FBA480095E64188235C02B5DA3FD7</vt:lpwstr>
  </property>
</Properties>
</file>