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SEVAC 2024\"/>
    </mc:Choice>
  </mc:AlternateContent>
  <xr:revisionPtr revIDLastSave="0" documentId="13_ncr:1_{4B6DAB6F-70FF-40D3-89D7-6E3583424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'2024'!$A$1:$J$61</definedName>
    <definedName name="_xlnm.Print_Titles" localSheetId="0">'2024'!$1:$3</definedName>
  </definedNames>
  <calcPr calcId="181029"/>
</workbook>
</file>

<file path=xl/calcChain.xml><?xml version="1.0" encoding="utf-8"?>
<calcChain xmlns="http://schemas.openxmlformats.org/spreadsheetml/2006/main">
  <c r="C20" i="1" l="1"/>
  <c r="C15" i="1"/>
  <c r="C12" i="1"/>
  <c r="C11" i="1"/>
  <c r="C21" i="1"/>
  <c r="C16" i="1"/>
  <c r="C17" i="1"/>
  <c r="C18" i="1"/>
  <c r="C19" i="1"/>
  <c r="C26" i="1"/>
  <c r="C4" i="1"/>
  <c r="C33" i="1"/>
  <c r="J32" i="1"/>
  <c r="J31" i="1"/>
  <c r="J33" i="1" s="1"/>
  <c r="J29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5" i="1"/>
  <c r="J6" i="1"/>
  <c r="J10" i="1"/>
  <c r="C30" i="1" l="1"/>
  <c r="C34" i="1" s="1"/>
  <c r="J7" i="1" l="1"/>
  <c r="J8" i="1"/>
  <c r="J9" i="1"/>
  <c r="J11" i="1"/>
  <c r="J12" i="1"/>
  <c r="J27" i="1"/>
  <c r="J28" i="1"/>
  <c r="J4" i="1"/>
  <c r="J30" i="1" l="1"/>
  <c r="J34" i="1" s="1"/>
</calcChain>
</file>

<file path=xl/sharedStrings.xml><?xml version="1.0" encoding="utf-8"?>
<sst xmlns="http://schemas.openxmlformats.org/spreadsheetml/2006/main" count="75" uniqueCount="48">
  <si>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</si>
  <si>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</si>
  <si>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</si>
  <si>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</si>
  <si>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</si>
  <si>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</si>
  <si>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</si>
  <si>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</si>
  <si>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</si>
  <si>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</si>
  <si>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</si>
  <si>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</si>
  <si>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</si>
  <si>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</si>
  <si>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DIF ESTATAL GUERRERO</t>
  </si>
  <si>
    <t>ACCIONES DE CONTROL Y SEGUMIENTO PARA LOS PROGRAMAS ALMENTARIOS, SALUD Y BIENESTAR COMUNITARIO</t>
  </si>
  <si>
    <t>ACCIONES DE CONTROL Y SEGUIMIENTO PARA EL PRIGRAMA DE ATENCION A GRUPOS PRIORITARIOS</t>
  </si>
  <si>
    <t xml:space="preserve"> APOYOS EN ESPECIE PARA GRUPO PRIORITARIOS</t>
  </si>
  <si>
    <t>REHABILITACION DE CENTROS ASISTENCIALES</t>
  </si>
  <si>
    <t>EQUIPAMIENTO DE MEDIDAS DE SEGURIDAD Y PROTECCION CIVIL EN CAS</t>
  </si>
  <si>
    <t>CERTIFICACION DE FAMILIAS DE ACOGIDA</t>
  </si>
  <si>
    <t>ADQUISICIÓN Y DONACION DE SILLAS DE RUEDAS "TRANSFORMANDO VIDAS"</t>
  </si>
  <si>
    <t xml:space="preserve">ADQUISICION Y DONACION DE APARATOS FUNCIONALES "TRANSFORMANDO VIDAS" </t>
  </si>
  <si>
    <t>ADQUISICIÓN Y DONACION  DE APARATOS AUDITIVOS "OIR BIEN, ESCUCHAR Y VIVIR MEJOR"</t>
  </si>
  <si>
    <t>ADQUISICION Y DONACION DONACION DE APARATOS DE PROTESICOS DE MIEMBROS INFERIORES "AMOR TRANSFORMA"</t>
  </si>
  <si>
    <t>JORNADAS DE IMPLANTE DE RODILLA "PASOS CON AMOR"</t>
  </si>
  <si>
    <t>JORNADAS DE CIRUGIA DE CATARATAS "VER BIEN: OBSERVAR Y VIVIR MEJOR"</t>
  </si>
  <si>
    <t>ADQUISICION Y DONACION DE LENTES PARA DEBILES VISUALES "LETRAS CLARAS"</t>
  </si>
  <si>
    <t>APOYO MEDICOS PARA GRUPOS PRIORITARIOS "AYUDANDO CON AMOR"</t>
  </si>
  <si>
    <t>SALUD Y BIENESTAR COMUNITARIO</t>
  </si>
  <si>
    <t>PAQUETES DE INSUMOS Y ENSERES AGRICOLAS PARA LA PRODUCCION PRIMARIA</t>
  </si>
  <si>
    <t>INSTALACION DE HUERTOS ESCOLARES PEDAGOGICOS, FAMILIARES O COMUNITARIOS</t>
  </si>
  <si>
    <t>ESTUFAS ECOLOGICAS</t>
  </si>
  <si>
    <t>EQUIPAMIENTO E INSTALACION DE COMEDOR ESCOLAR - COMUNITARIO</t>
  </si>
  <si>
    <t>SISTEMA DE ENERGIA SOLAR FOTOVOLTAICA, MEDIANTE PANELES SOLARES</t>
  </si>
  <si>
    <t>PROGRAMA DE ALIMENTACION ESCOLAR</t>
  </si>
  <si>
    <t>ATENCION ALIMENTARIA EN LOS PRIMEROS 1,000 DIAS DE VIDA</t>
  </si>
  <si>
    <t>ATENCION ALIMENTARIA A GRUPOS PRIORITARIOS</t>
  </si>
  <si>
    <t>ATENCION ALIMENTARIA A PERSONAS EN SITUACION DE EMERGENCIA Y DESASTRE</t>
  </si>
  <si>
    <t>EQUIPAMIENTO PARA LAS PLAYAS INCLUYENTES</t>
  </si>
  <si>
    <t>ADQUISICION Y DONACION DE COBERTORES "COBIJANDO GUERRERO"</t>
  </si>
  <si>
    <t>SUBTOTAL DEL RECURSO FEDERAL RAMO XXXIII FAM 2024</t>
  </si>
  <si>
    <t>SUBTOTAL  DEL RECURSO FEDERAL RAMO XII DIF NACIONAL 2024</t>
  </si>
  <si>
    <t>TOTAL GENERAL RECURSO FEDERAL  2024</t>
  </si>
  <si>
    <t>PROYECTO FORTALECIMIENTO PARA LA ATENCION NNA MIGRANTES EN ACAPULCO DE JUAREZ GUERRERO</t>
  </si>
  <si>
    <t>EQUIPAMIENTO DE LOS CENTROS DE REHABILIATACION DE ACAPULCO, TAXCO DE ALARCON, ZIHUATANEJO Y CHILPANCINGO Y HABILITACION DEL CRRI DE ACAPULCO DEL ESTADO DE GUERRERO.</t>
  </si>
  <si>
    <t>SISTEMA PARA EL DESARROLLO INTEGRAL DE LA FAMILIA
Formato de programas con recursos concurrente por orden de gobierno
Periodo ( ENERO-DICIEMBRE del año 2024)</t>
  </si>
  <si>
    <t>Comentarios: Del proyecto Fortalecimiento para la atencion NNA migrantes en Acapulco del Estado de Guerrero, se autorizo un presupuesto por la cantidad de $8,470,000.00 del cual se reintegro a la TESOFE la cantidad de $3,554,783.64, quedando un Presupuesto modificado por la cantidad de $4,915,216.36. Del recurso del Fondo de Aportaciones Multiples Ramo XXXIII hubo modificaciones presupuestales compensadas entre programas por la cantidad de $29,172,797.86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</si>
</sst>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1"/>
    <xf numFmtId="164" fontId="7" fillId="0" borderId="1" applyFont="0" applyFill="0" applyBorder="0" applyAlignment="0" applyProtection="0"/>
  </cellStyleXfs>
  <cellXfs count="35">
    <xf numFmtId="0" fontId="0" fillId="0" borderId="0" xfId="0"/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0" fillId="0" borderId="1" xfId="0" applyBorder="1"/>
    <xf numFmtId="4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43" fontId="4" fillId="4" borderId="2" xfId="0" applyNumberFormat="1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43" fontId="2" fillId="4" borderId="2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5" borderId="9" xfId="0" applyFont="1" applyFill="1" applyBorder="1" applyAlignment="1">
      <alignment horizontal="right"/>
    </xf>
    <xf numFmtId="43" fontId="4" fillId="5" borderId="9" xfId="0" applyNumberFormat="1" applyFont="1" applyFill="1" applyBorder="1" applyAlignment="1">
      <alignment horizontal="center" vertical="center" wrapText="1"/>
    </xf>
    <xf numFmtId="0" fontId="0" fillId="5" borderId="9" xfId="0" applyFill="1" applyBorder="1"/>
    <xf numFmtId="43" fontId="4" fillId="5" borderId="9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/>
    </xf>
    <xf numFmtId="43" fontId="2" fillId="5" borderId="2" xfId="0" applyNumberFormat="1" applyFont="1" applyFill="1" applyBorder="1"/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50</xdr:row>
      <xdr:rowOff>98847</xdr:rowOff>
    </xdr:from>
    <xdr:to>
      <xdr:col>7</xdr:col>
      <xdr:colOff>714375</xdr:colOff>
      <xdr:row>55</xdr:row>
      <xdr:rowOff>95250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53151" y="21491997"/>
          <a:ext cx="2200274" cy="94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Abraham Contreras Bello</a:t>
          </a: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Encargado del  Órgano Interno de Control </a:t>
          </a:r>
          <a:endParaRPr lang="es-MX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542925</xdr:colOff>
      <xdr:row>50</xdr:row>
      <xdr:rowOff>62902</xdr:rowOff>
    </xdr:from>
    <xdr:to>
      <xdr:col>3</xdr:col>
      <xdr:colOff>447674</xdr:colOff>
      <xdr:row>55</xdr:row>
      <xdr:rowOff>104775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0850" y="21456052"/>
          <a:ext cx="1981199" cy="994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1057275</xdr:colOff>
      <xdr:row>42</xdr:row>
      <xdr:rowOff>70889</xdr:rowOff>
    </xdr:from>
    <xdr:to>
      <xdr:col>2</xdr:col>
      <xdr:colOff>252636</xdr:colOff>
      <xdr:row>47</xdr:row>
      <xdr:rowOff>109055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7275" y="19940039"/>
          <a:ext cx="2567211" cy="99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José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Departamento de Control Presupuestal</a:t>
          </a:r>
        </a:p>
      </xdr:txBody>
    </xdr:sp>
    <xdr:clientData/>
  </xdr:twoCellAnchor>
  <xdr:twoCellAnchor>
    <xdr:from>
      <xdr:col>2</xdr:col>
      <xdr:colOff>869107</xdr:colOff>
      <xdr:row>42</xdr:row>
      <xdr:rowOff>85727</xdr:rowOff>
    </xdr:from>
    <xdr:to>
      <xdr:col>5</xdr:col>
      <xdr:colOff>323901</xdr:colOff>
      <xdr:row>47</xdr:row>
      <xdr:rowOff>126614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240957" y="19431002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Iván Olivar Herrera 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Subdirector  Administrativo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42</xdr:row>
      <xdr:rowOff>76200</xdr:rowOff>
    </xdr:from>
    <xdr:to>
      <xdr:col>9</xdr:col>
      <xdr:colOff>16769</xdr:colOff>
      <xdr:row>47</xdr:row>
      <xdr:rowOff>117087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C98DC52-C4CA-42A5-B015-F3BD84782C6B}"/>
            </a:ext>
          </a:extLst>
        </xdr:cNvPr>
        <xdr:cNvSpPr txBox="1">
          <a:spLocks noChangeArrowheads="1"/>
        </xdr:cNvSpPr>
      </xdr:nvSpPr>
      <xdr:spPr bwMode="auto">
        <a:xfrm>
          <a:off x="6924675" y="19945350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Martha Celina Dimas Adame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Directora de Administración y Finanzas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topLeftCell="A34" zoomScaleNormal="71" zoomScaleSheetLayoutView="100" workbookViewId="0">
      <selection activeCell="A36" sqref="A36:J36"/>
    </sheetView>
  </sheetViews>
  <sheetFormatPr baseColWidth="10" defaultRowHeight="15" x14ac:dyDescent="0.25"/>
  <cols>
    <col min="1" max="1" width="36.710937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6" customFormat="1" ht="51.75" customHeight="1" x14ac:dyDescent="0.25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4.1" customHeight="1" x14ac:dyDescent="0.25">
      <c r="A2" s="32" t="s">
        <v>0</v>
      </c>
      <c r="B2" s="32" t="s">
        <v>1</v>
      </c>
      <c r="C2" s="32"/>
      <c r="D2" s="32" t="s">
        <v>2</v>
      </c>
      <c r="E2" s="32"/>
      <c r="F2" s="32" t="s">
        <v>3</v>
      </c>
      <c r="G2" s="32"/>
      <c r="H2" s="32" t="s">
        <v>4</v>
      </c>
      <c r="I2" s="32"/>
      <c r="J2" s="32" t="s">
        <v>5</v>
      </c>
    </row>
    <row r="3" spans="1:10" s="5" customFormat="1" ht="48" customHeight="1" x14ac:dyDescent="0.2">
      <c r="A3" s="32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32"/>
    </row>
    <row r="4" spans="1:10" ht="38.25" customHeight="1" x14ac:dyDescent="0.25">
      <c r="A4" s="12" t="s">
        <v>17</v>
      </c>
      <c r="B4" s="3" t="s">
        <v>14</v>
      </c>
      <c r="C4" s="11">
        <f>17586000+91276.6</f>
        <v>17677276.600000001</v>
      </c>
      <c r="D4" s="2"/>
      <c r="E4" s="2"/>
      <c r="F4" s="2"/>
      <c r="G4" s="2"/>
      <c r="H4" s="2"/>
      <c r="I4" s="2"/>
      <c r="J4" s="9">
        <f>C4</f>
        <v>17677276.600000001</v>
      </c>
    </row>
    <row r="5" spans="1:10" ht="38.25" customHeight="1" x14ac:dyDescent="0.25">
      <c r="A5" s="12" t="s">
        <v>18</v>
      </c>
      <c r="B5" s="3" t="s">
        <v>14</v>
      </c>
      <c r="C5" s="11">
        <v>3105000</v>
      </c>
      <c r="D5" s="2"/>
      <c r="E5" s="2"/>
      <c r="F5" s="2"/>
      <c r="G5" s="2"/>
      <c r="H5" s="2"/>
      <c r="I5" s="2"/>
      <c r="J5" s="9">
        <f>C5</f>
        <v>3105000</v>
      </c>
    </row>
    <row r="6" spans="1:10" ht="38.25" customHeight="1" x14ac:dyDescent="0.25">
      <c r="A6" s="9" t="s">
        <v>19</v>
      </c>
      <c r="B6" s="3" t="s">
        <v>14</v>
      </c>
      <c r="C6" s="33">
        <v>2570750</v>
      </c>
      <c r="D6" s="2"/>
      <c r="E6" s="2"/>
      <c r="F6" s="2"/>
      <c r="G6" s="2"/>
      <c r="H6" s="2"/>
      <c r="I6" s="2"/>
      <c r="J6" s="9">
        <f>C6</f>
        <v>2570750</v>
      </c>
    </row>
    <row r="7" spans="1:10" ht="22.5" x14ac:dyDescent="0.25">
      <c r="A7" s="13" t="s">
        <v>20</v>
      </c>
      <c r="B7" s="3" t="s">
        <v>14</v>
      </c>
      <c r="C7" s="33">
        <v>1000000</v>
      </c>
      <c r="D7" s="2"/>
      <c r="E7" s="2"/>
      <c r="F7" s="2"/>
      <c r="G7" s="2"/>
      <c r="H7" s="2"/>
      <c r="I7" s="2"/>
      <c r="J7" s="9">
        <f t="shared" ref="J7:J30" si="0">C7</f>
        <v>1000000</v>
      </c>
    </row>
    <row r="8" spans="1:10" ht="34.5" customHeight="1" x14ac:dyDescent="0.25">
      <c r="A8" s="14" t="s">
        <v>21</v>
      </c>
      <c r="B8" s="3" t="s">
        <v>14</v>
      </c>
      <c r="C8" s="34">
        <v>13455000</v>
      </c>
      <c r="D8" s="2"/>
      <c r="E8" s="2"/>
      <c r="F8" s="2"/>
      <c r="G8" s="2"/>
      <c r="H8" s="2"/>
      <c r="I8" s="2"/>
      <c r="J8" s="9">
        <f t="shared" si="0"/>
        <v>13455000</v>
      </c>
    </row>
    <row r="9" spans="1:10" ht="36.75" customHeight="1" x14ac:dyDescent="0.25">
      <c r="A9" s="12" t="s">
        <v>22</v>
      </c>
      <c r="B9" s="3" t="s">
        <v>14</v>
      </c>
      <c r="C9" s="11">
        <v>724500</v>
      </c>
      <c r="D9" s="2"/>
      <c r="E9" s="2"/>
      <c r="F9" s="2"/>
      <c r="G9" s="2"/>
      <c r="H9" s="2"/>
      <c r="I9" s="2"/>
      <c r="J9" s="9">
        <f t="shared" si="0"/>
        <v>724500</v>
      </c>
    </row>
    <row r="10" spans="1:10" ht="34.5" customHeight="1" x14ac:dyDescent="0.25">
      <c r="A10" s="12" t="s">
        <v>23</v>
      </c>
      <c r="B10" s="3" t="s">
        <v>14</v>
      </c>
      <c r="C10" s="11">
        <v>6210000</v>
      </c>
      <c r="D10" s="2"/>
      <c r="E10" s="2"/>
      <c r="F10" s="2"/>
      <c r="G10" s="2"/>
      <c r="H10" s="2"/>
      <c r="I10" s="2"/>
      <c r="J10" s="9">
        <f t="shared" si="0"/>
        <v>6210000</v>
      </c>
    </row>
    <row r="11" spans="1:10" ht="31.5" customHeight="1" x14ac:dyDescent="0.25">
      <c r="A11" s="12" t="s">
        <v>24</v>
      </c>
      <c r="B11" s="3" t="s">
        <v>14</v>
      </c>
      <c r="C11" s="11">
        <f>4585500-6409.92</f>
        <v>4579090.08</v>
      </c>
      <c r="D11" s="1"/>
      <c r="E11" s="1"/>
      <c r="F11" s="1"/>
      <c r="G11" s="1"/>
      <c r="H11" s="1"/>
      <c r="I11" s="1"/>
      <c r="J11" s="9">
        <f t="shared" si="0"/>
        <v>4579090.08</v>
      </c>
    </row>
    <row r="12" spans="1:10" ht="29.25" customHeight="1" x14ac:dyDescent="0.25">
      <c r="A12" s="12" t="s">
        <v>25</v>
      </c>
      <c r="B12" s="3" t="s">
        <v>14</v>
      </c>
      <c r="C12" s="11">
        <f>7245000+934494.58</f>
        <v>8179494.5800000001</v>
      </c>
      <c r="D12" s="1"/>
      <c r="E12" s="1"/>
      <c r="F12" s="1"/>
      <c r="G12" s="1"/>
      <c r="H12" s="1"/>
      <c r="I12" s="1"/>
      <c r="J12" s="9">
        <f t="shared" si="0"/>
        <v>8179494.5800000001</v>
      </c>
    </row>
    <row r="13" spans="1:10" ht="29.25" customHeight="1" x14ac:dyDescent="0.25">
      <c r="A13" s="12" t="s">
        <v>26</v>
      </c>
      <c r="B13" s="3" t="s">
        <v>14</v>
      </c>
      <c r="C13" s="11">
        <v>2655000</v>
      </c>
      <c r="D13" s="1"/>
      <c r="E13" s="1"/>
      <c r="F13" s="1"/>
      <c r="G13" s="1"/>
      <c r="H13" s="1"/>
      <c r="I13" s="1"/>
      <c r="J13" s="9">
        <f t="shared" si="0"/>
        <v>2655000</v>
      </c>
    </row>
    <row r="14" spans="1:10" ht="29.25" customHeight="1" x14ac:dyDescent="0.25">
      <c r="A14" s="12" t="s">
        <v>27</v>
      </c>
      <c r="B14" s="3" t="s">
        <v>14</v>
      </c>
      <c r="C14" s="11">
        <v>1552500</v>
      </c>
      <c r="D14" s="1"/>
      <c r="E14" s="1"/>
      <c r="F14" s="1"/>
      <c r="G14" s="1"/>
      <c r="H14" s="1"/>
      <c r="I14" s="1"/>
      <c r="J14" s="9">
        <f t="shared" si="0"/>
        <v>1552500</v>
      </c>
    </row>
    <row r="15" spans="1:10" ht="29.25" customHeight="1" x14ac:dyDescent="0.25">
      <c r="A15" s="12" t="s">
        <v>28</v>
      </c>
      <c r="B15" s="3" t="s">
        <v>14</v>
      </c>
      <c r="C15" s="11">
        <f>1552500-934494.58</f>
        <v>618005.42000000004</v>
      </c>
      <c r="D15" s="1"/>
      <c r="E15" s="1"/>
      <c r="F15" s="1"/>
      <c r="G15" s="1"/>
      <c r="H15" s="1"/>
      <c r="I15" s="1"/>
      <c r="J15" s="9">
        <f t="shared" si="0"/>
        <v>618005.42000000004</v>
      </c>
    </row>
    <row r="16" spans="1:10" ht="51" customHeight="1" x14ac:dyDescent="0.25">
      <c r="A16" s="12" t="s">
        <v>29</v>
      </c>
      <c r="B16" s="3" t="s">
        <v>14</v>
      </c>
      <c r="C16" s="11">
        <f>3905605.41-75007.8</f>
        <v>3830597.6100000003</v>
      </c>
      <c r="D16" s="1"/>
      <c r="E16" s="1"/>
      <c r="F16" s="1"/>
      <c r="G16" s="1"/>
      <c r="H16" s="1"/>
      <c r="I16" s="1"/>
      <c r="J16" s="9">
        <f t="shared" si="0"/>
        <v>3830597.6100000003</v>
      </c>
    </row>
    <row r="17" spans="1:10" ht="51" customHeight="1" x14ac:dyDescent="0.25">
      <c r="A17" s="12" t="s">
        <v>30</v>
      </c>
      <c r="B17" s="3" t="s">
        <v>14</v>
      </c>
      <c r="C17" s="11">
        <f>3467250-671.2</f>
        <v>3466578.8</v>
      </c>
      <c r="D17" s="1"/>
      <c r="E17" s="1"/>
      <c r="F17" s="1"/>
      <c r="G17" s="1"/>
      <c r="H17" s="1"/>
      <c r="I17" s="1"/>
      <c r="J17" s="9">
        <f t="shared" si="0"/>
        <v>3466578.8</v>
      </c>
    </row>
    <row r="18" spans="1:10" ht="51" customHeight="1" x14ac:dyDescent="0.25">
      <c r="A18" s="12" t="s">
        <v>31</v>
      </c>
      <c r="B18" s="3" t="s">
        <v>14</v>
      </c>
      <c r="C18" s="11">
        <f>983250-553.68</f>
        <v>982696.32</v>
      </c>
      <c r="D18" s="1"/>
      <c r="E18" s="1"/>
      <c r="F18" s="1"/>
      <c r="G18" s="1"/>
      <c r="H18" s="1"/>
      <c r="I18" s="1"/>
      <c r="J18" s="9">
        <f t="shared" si="0"/>
        <v>982696.32</v>
      </c>
    </row>
    <row r="19" spans="1:10" ht="51" customHeight="1" x14ac:dyDescent="0.25">
      <c r="A19" s="12" t="s">
        <v>32</v>
      </c>
      <c r="B19" s="3" t="s">
        <v>14</v>
      </c>
      <c r="C19" s="11">
        <f>4968000-2214</f>
        <v>4965786</v>
      </c>
      <c r="D19" s="1"/>
      <c r="E19" s="1"/>
      <c r="F19" s="1"/>
      <c r="G19" s="1"/>
      <c r="H19" s="1"/>
      <c r="I19" s="1"/>
      <c r="J19" s="9">
        <f t="shared" si="0"/>
        <v>4965786</v>
      </c>
    </row>
    <row r="20" spans="1:10" ht="51" customHeight="1" x14ac:dyDescent="0.25">
      <c r="A20" s="12" t="s">
        <v>33</v>
      </c>
      <c r="B20" s="3" t="s">
        <v>14</v>
      </c>
      <c r="C20" s="11">
        <f>16364250+1725346.8</f>
        <v>18089596.800000001</v>
      </c>
      <c r="D20" s="1"/>
      <c r="E20" s="1"/>
      <c r="F20" s="1"/>
      <c r="G20" s="1"/>
      <c r="H20" s="1"/>
      <c r="I20" s="1"/>
      <c r="J20" s="9">
        <f t="shared" si="0"/>
        <v>18089596.800000001</v>
      </c>
    </row>
    <row r="21" spans="1:10" ht="51" customHeight="1" x14ac:dyDescent="0.25">
      <c r="A21" s="12" t="s">
        <v>34</v>
      </c>
      <c r="B21" s="3" t="s">
        <v>14</v>
      </c>
      <c r="C21" s="11">
        <f>5865000-6420</f>
        <v>5858580</v>
      </c>
      <c r="D21" s="1"/>
      <c r="E21" s="1"/>
      <c r="F21" s="1"/>
      <c r="G21" s="1"/>
      <c r="H21" s="1"/>
      <c r="I21" s="1"/>
      <c r="J21" s="9">
        <f t="shared" si="0"/>
        <v>5858580</v>
      </c>
    </row>
    <row r="22" spans="1:10" ht="51" customHeight="1" x14ac:dyDescent="0.25">
      <c r="A22" s="12" t="s">
        <v>35</v>
      </c>
      <c r="B22" s="3" t="s">
        <v>14</v>
      </c>
      <c r="C22" s="11">
        <v>375470313.36000001</v>
      </c>
      <c r="D22" s="1"/>
      <c r="E22" s="1"/>
      <c r="F22" s="1"/>
      <c r="G22" s="1"/>
      <c r="H22" s="1"/>
      <c r="I22" s="1"/>
      <c r="J22" s="9">
        <f t="shared" si="0"/>
        <v>375470313.36000001</v>
      </c>
    </row>
    <row r="23" spans="1:10" ht="51" customHeight="1" x14ac:dyDescent="0.25">
      <c r="A23" s="12" t="s">
        <v>36</v>
      </c>
      <c r="B23" s="3" t="s">
        <v>14</v>
      </c>
      <c r="C23" s="11">
        <v>85958009.420000002</v>
      </c>
      <c r="D23" s="1"/>
      <c r="E23" s="1"/>
      <c r="F23" s="1"/>
      <c r="G23" s="1"/>
      <c r="H23" s="1"/>
      <c r="I23" s="1"/>
      <c r="J23" s="9">
        <f t="shared" si="0"/>
        <v>85958009.420000002</v>
      </c>
    </row>
    <row r="24" spans="1:10" ht="51" customHeight="1" x14ac:dyDescent="0.25">
      <c r="A24" s="12" t="s">
        <v>37</v>
      </c>
      <c r="B24" s="3" t="s">
        <v>14</v>
      </c>
      <c r="C24" s="11">
        <v>200249575.36000001</v>
      </c>
      <c r="D24" s="1"/>
      <c r="E24" s="1"/>
      <c r="F24" s="1"/>
      <c r="G24" s="1"/>
      <c r="H24" s="1"/>
      <c r="I24" s="1"/>
      <c r="J24" s="9">
        <f t="shared" si="0"/>
        <v>200249575.36000001</v>
      </c>
    </row>
    <row r="25" spans="1:10" ht="51" customHeight="1" x14ac:dyDescent="0.25">
      <c r="A25" s="12" t="s">
        <v>38</v>
      </c>
      <c r="B25" s="3" t="s">
        <v>14</v>
      </c>
      <c r="C25" s="11">
        <v>16119156.859999999</v>
      </c>
      <c r="D25" s="1"/>
      <c r="E25" s="1"/>
      <c r="F25" s="1"/>
      <c r="G25" s="1"/>
      <c r="H25" s="1"/>
      <c r="I25" s="1"/>
      <c r="J25" s="9">
        <f t="shared" si="0"/>
        <v>16119156.859999999</v>
      </c>
    </row>
    <row r="26" spans="1:10" ht="51" customHeight="1" x14ac:dyDescent="0.25">
      <c r="A26" s="12" t="s">
        <v>39</v>
      </c>
      <c r="B26" s="3" t="s">
        <v>14</v>
      </c>
      <c r="C26" s="11">
        <f>4378639.59-1725346.8</f>
        <v>2653292.79</v>
      </c>
      <c r="D26" s="1"/>
      <c r="E26" s="1"/>
      <c r="F26" s="1"/>
      <c r="G26" s="1"/>
      <c r="H26" s="1"/>
      <c r="I26" s="1"/>
      <c r="J26" s="11">
        <v>386561605.29000002</v>
      </c>
    </row>
    <row r="27" spans="1:10" ht="33" customHeight="1" x14ac:dyDescent="0.25">
      <c r="A27" s="12" t="s">
        <v>15</v>
      </c>
      <c r="B27" s="3" t="s">
        <v>14</v>
      </c>
      <c r="C27" s="11">
        <v>7605000</v>
      </c>
      <c r="D27" s="1"/>
      <c r="E27" s="1"/>
      <c r="F27" s="1"/>
      <c r="G27" s="1"/>
      <c r="H27" s="1"/>
      <c r="I27" s="1"/>
      <c r="J27" s="9">
        <f t="shared" si="0"/>
        <v>7605000</v>
      </c>
    </row>
    <row r="28" spans="1:10" ht="33.75" customHeight="1" x14ac:dyDescent="0.25">
      <c r="A28" s="12" t="s">
        <v>16</v>
      </c>
      <c r="B28" s="3" t="s">
        <v>14</v>
      </c>
      <c r="C28" s="11">
        <v>4657500</v>
      </c>
      <c r="D28" s="1"/>
      <c r="E28" s="1"/>
      <c r="F28" s="1"/>
      <c r="G28" s="1"/>
      <c r="H28" s="1"/>
      <c r="I28" s="1"/>
      <c r="J28" s="9">
        <f t="shared" si="0"/>
        <v>4657500</v>
      </c>
    </row>
    <row r="29" spans="1:10" ht="38.25" customHeight="1" x14ac:dyDescent="0.25">
      <c r="A29" s="12" t="s">
        <v>40</v>
      </c>
      <c r="B29" s="3" t="s">
        <v>14</v>
      </c>
      <c r="C29" s="11">
        <v>5175000</v>
      </c>
      <c r="D29" s="1"/>
      <c r="E29" s="1"/>
      <c r="F29" s="1"/>
      <c r="G29" s="1"/>
      <c r="H29" s="1"/>
      <c r="I29" s="1"/>
      <c r="J29" s="9">
        <f t="shared" si="0"/>
        <v>5175000</v>
      </c>
    </row>
    <row r="30" spans="1:10" x14ac:dyDescent="0.25">
      <c r="A30" s="25" t="s">
        <v>41</v>
      </c>
      <c r="B30" s="25"/>
      <c r="C30" s="7">
        <f>SUM(C4:C29)</f>
        <v>797408300</v>
      </c>
      <c r="D30" s="4"/>
      <c r="E30" s="4"/>
      <c r="F30" s="4"/>
      <c r="G30" s="4"/>
      <c r="H30" s="4"/>
      <c r="I30" s="4"/>
      <c r="J30" s="10">
        <f t="shared" si="0"/>
        <v>797408300</v>
      </c>
    </row>
    <row r="31" spans="1:10" ht="33.75" x14ac:dyDescent="0.25">
      <c r="A31" s="15" t="s">
        <v>44</v>
      </c>
      <c r="B31" s="3" t="s">
        <v>14</v>
      </c>
      <c r="C31" s="11">
        <v>4915216.3600000003</v>
      </c>
      <c r="D31" s="4"/>
      <c r="E31" s="4"/>
      <c r="F31" s="4"/>
      <c r="G31" s="4"/>
      <c r="H31" s="4"/>
      <c r="I31" s="4"/>
      <c r="J31" s="16">
        <f t="shared" ref="J31:J32" si="1">C31</f>
        <v>4915216.3600000003</v>
      </c>
    </row>
    <row r="32" spans="1:10" ht="56.25" x14ac:dyDescent="0.25">
      <c r="A32" s="17" t="s">
        <v>45</v>
      </c>
      <c r="B32" s="3" t="s">
        <v>14</v>
      </c>
      <c r="C32" s="18">
        <v>1279779.23</v>
      </c>
      <c r="D32" s="4"/>
      <c r="E32" s="4"/>
      <c r="F32" s="4"/>
      <c r="G32" s="4"/>
      <c r="H32" s="4"/>
      <c r="I32" s="4"/>
      <c r="J32" s="16">
        <f t="shared" si="1"/>
        <v>1279779.23</v>
      </c>
    </row>
    <row r="33" spans="1:10" x14ac:dyDescent="0.25">
      <c r="A33" s="26" t="s">
        <v>42</v>
      </c>
      <c r="B33" s="27"/>
      <c r="C33" s="7">
        <f>SUM(C31:C32)</f>
        <v>6194995.5899999999</v>
      </c>
      <c r="D33" s="4"/>
      <c r="E33" s="4"/>
      <c r="F33" s="4"/>
      <c r="G33" s="4"/>
      <c r="H33" s="4"/>
      <c r="I33" s="4"/>
      <c r="J33" s="10">
        <f>SUM(J31:J32)</f>
        <v>6194995.5899999999</v>
      </c>
    </row>
    <row r="34" spans="1:10" x14ac:dyDescent="0.25">
      <c r="A34" s="25" t="s">
        <v>43</v>
      </c>
      <c r="B34" s="25"/>
      <c r="C34" s="7">
        <f>C30+C33</f>
        <v>803603295.59000003</v>
      </c>
      <c r="D34" s="4"/>
      <c r="E34" s="4"/>
      <c r="F34" s="4"/>
      <c r="G34" s="4"/>
      <c r="H34" s="4"/>
      <c r="I34" s="4"/>
      <c r="J34" s="10">
        <f>J30+J33</f>
        <v>803603295.59000003</v>
      </c>
    </row>
    <row r="35" spans="1:10" x14ac:dyDescent="0.25">
      <c r="A35" s="21"/>
      <c r="B35" s="21"/>
      <c r="C35" s="22"/>
      <c r="D35" s="23"/>
      <c r="E35" s="23"/>
      <c r="F35" s="23"/>
      <c r="G35" s="23"/>
      <c r="H35" s="23"/>
      <c r="I35" s="23"/>
      <c r="J35" s="24"/>
    </row>
    <row r="36" spans="1:10" ht="48.75" customHeight="1" x14ac:dyDescent="0.25">
      <c r="A36" s="28" t="s">
        <v>47</v>
      </c>
      <c r="B36" s="29"/>
      <c r="C36" s="29"/>
      <c r="D36" s="29"/>
      <c r="E36" s="29"/>
      <c r="F36" s="29"/>
      <c r="G36" s="29"/>
      <c r="H36" s="29"/>
      <c r="I36" s="29"/>
      <c r="J36" s="30"/>
    </row>
    <row r="37" spans="1:10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</row>
    <row r="38" spans="1:10" ht="12.7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15" hidden="1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x14ac:dyDescent="0.25">
      <c r="B41" s="19"/>
    </row>
  </sheetData>
  <mergeCells count="11">
    <mergeCell ref="A30:B30"/>
    <mergeCell ref="A34:B34"/>
    <mergeCell ref="A33:B33"/>
    <mergeCell ref="A36:J36"/>
    <mergeCell ref="A1:J1"/>
    <mergeCell ref="A2:A3"/>
    <mergeCell ref="B2:C2"/>
    <mergeCell ref="D2:E2"/>
    <mergeCell ref="F2:G2"/>
    <mergeCell ref="H2:I2"/>
    <mergeCell ref="J2:J3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2024-10-30T20:12:27Z</cp:lastPrinted>
  <dcterms:created xsi:type="dcterms:W3CDTF">2018-05-02T19:02:52Z</dcterms:created>
  <dcterms:modified xsi:type="dcterms:W3CDTF">2025-02-13T19:53:43Z</dcterms:modified>
</cp:coreProperties>
</file>