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FEBRERO 2025\"/>
    </mc:Choice>
  </mc:AlternateContent>
  <xr:revisionPtr revIDLastSave="0" documentId="8_{6F737847-65AA-4B6E-A3A6-4BE025382B35}"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<sst xmlns="http://schemas.openxmlformats.org/spreadsheetml/2006/main" count="1188" uniqueCount="436">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</sst>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3" zoomScaleNormal="100" zoomScaleSheetLayoutView="70" workbookViewId="0">
      <selection activeCell="J145" sqref="J145"/>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84</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20</v>
      </c>
      <c r="E61" s="5">
        <v>35</v>
      </c>
      <c r="I61" s="6" t="s">
        <v>24</v>
      </c>
      <c r="K61" s="5">
        <v>20</v>
      </c>
      <c r="M61" s="5">
        <v>35</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15</v>
      </c>
      <c r="E69" s="5">
        <v>10</v>
      </c>
      <c r="I69" s="6" t="s">
        <v>28</v>
      </c>
      <c r="K69" s="5">
        <v>15</v>
      </c>
      <c r="M69" s="5">
        <v>10</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35</v>
      </c>
      <c r="E75" s="43">
        <f>SUM(E61:E73)</f>
        <v>45</v>
      </c>
      <c r="J75" s="14" t="s">
        <v>31</v>
      </c>
      <c r="K75" s="43">
        <f>SUM(K61:K73)</f>
        <v>35</v>
      </c>
      <c r="M75" s="43">
        <f>SUM(M61:M73)</f>
        <v>45</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59</v>
      </c>
    </row>
    <row r="85" spans="1:13" ht="5.0999999999999996" customHeight="1" x14ac:dyDescent="0.35">
      <c r="A85" s="11"/>
      <c r="I85" s="6"/>
      <c r="J85" s="6"/>
    </row>
    <row r="86" spans="1:13" ht="18" customHeight="1" thickBot="1" x14ac:dyDescent="0.4">
      <c r="A86" s="11" t="s">
        <v>36</v>
      </c>
      <c r="B86" s="5">
        <v>0</v>
      </c>
      <c r="I86" s="19" t="s">
        <v>37</v>
      </c>
      <c r="K86" s="5">
        <v>45</v>
      </c>
    </row>
    <row r="87" spans="1:13" ht="5.0999999999999996" customHeight="1" x14ac:dyDescent="0.35">
      <c r="I87" s="18"/>
    </row>
    <row r="88" spans="1:13" ht="18" customHeight="1" thickBot="1" x14ac:dyDescent="0.4">
      <c r="I88" s="19" t="s">
        <v>38</v>
      </c>
      <c r="K88" s="5">
        <v>14</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5</v>
      </c>
    </row>
    <row r="93" spans="1:13" ht="5.0999999999999996" customHeight="1" x14ac:dyDescent="0.35">
      <c r="B93" s="70"/>
      <c r="C93" s="71"/>
      <c r="D93" s="71"/>
      <c r="E93" s="72"/>
    </row>
    <row r="94" spans="1:13" ht="50.1" customHeight="1" thickBot="1" x14ac:dyDescent="0.4">
      <c r="I94" s="75" t="s">
        <v>41</v>
      </c>
      <c r="J94" s="75"/>
      <c r="K94" s="5">
        <v>53</v>
      </c>
    </row>
    <row r="95" spans="1:13" ht="5.0999999999999996" customHeight="1" x14ac:dyDescent="0.35"/>
    <row r="96" spans="1:13" ht="18.75" thickBot="1" x14ac:dyDescent="0.4">
      <c r="I96" s="75" t="s">
        <v>42</v>
      </c>
      <c r="J96" s="75"/>
      <c r="K96" s="5">
        <v>65</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13</v>
      </c>
      <c r="I106" s="2" t="s">
        <v>46</v>
      </c>
      <c r="J106" s="63" t="s">
        <v>430</v>
      </c>
      <c r="K106" s="63"/>
      <c r="L106" s="63"/>
      <c r="M106" s="63"/>
    </row>
    <row r="107" spans="1:13" ht="5.0999999999999996" customHeight="1" x14ac:dyDescent="0.35">
      <c r="A107" s="11"/>
      <c r="I107" s="3"/>
    </row>
    <row r="108" spans="1:13" ht="39.950000000000003" customHeight="1" thickBot="1" x14ac:dyDescent="0.4">
      <c r="A108" s="11" t="s">
        <v>47</v>
      </c>
      <c r="B108" s="5">
        <v>3</v>
      </c>
      <c r="I108" s="2" t="s">
        <v>48</v>
      </c>
      <c r="J108" s="63" t="s">
        <v>431</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432</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433</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434</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27</v>
      </c>
      <c r="E119" s="13"/>
      <c r="I119" s="11" t="s">
        <v>54</v>
      </c>
      <c r="J119" s="5">
        <v>18</v>
      </c>
      <c r="M119" s="13"/>
    </row>
    <row r="120" spans="1:13" ht="5.0999999999999996" customHeight="1" x14ac:dyDescent="0.35">
      <c r="I120" s="12"/>
    </row>
    <row r="121" spans="1:13" ht="30.75" thickBot="1" x14ac:dyDescent="0.4">
      <c r="A121" s="11" t="s">
        <v>55</v>
      </c>
      <c r="B121" s="5">
        <v>25</v>
      </c>
      <c r="I121" s="11" t="s">
        <v>56</v>
      </c>
      <c r="J121" s="5">
        <v>9</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9</v>
      </c>
      <c r="C141" s="23">
        <f t="shared" ref="C141:C145" si="2">IF(ISERROR(B141/$B$146),0,(B141/$B$146))</f>
        <v>0.33333333333333331</v>
      </c>
      <c r="I141" s="12"/>
      <c r="J141" s="27">
        <v>7</v>
      </c>
    </row>
    <row r="142" spans="1:13" ht="18" customHeight="1" thickBot="1" x14ac:dyDescent="0.4">
      <c r="A142" s="21" t="s">
        <v>68</v>
      </c>
      <c r="B142" s="22">
        <v>9</v>
      </c>
      <c r="C142" s="23">
        <f t="shared" si="2"/>
        <v>0.33333333333333331</v>
      </c>
      <c r="I142" s="12"/>
      <c r="J142" s="27">
        <v>7</v>
      </c>
    </row>
    <row r="143" spans="1:13" ht="18" customHeight="1" x14ac:dyDescent="0.35">
      <c r="A143" s="21" t="s">
        <v>69</v>
      </c>
      <c r="B143" s="22">
        <v>9</v>
      </c>
      <c r="C143" s="23">
        <f t="shared" si="2"/>
        <v>0.33333333333333331</v>
      </c>
      <c r="I143" s="12"/>
      <c r="J143" s="12"/>
    </row>
    <row r="144" spans="1:13" ht="18" customHeight="1" thickBot="1" x14ac:dyDescent="0.4">
      <c r="A144" s="21" t="s">
        <v>70</v>
      </c>
      <c r="B144" s="22">
        <v>0</v>
      </c>
      <c r="C144" s="23">
        <f t="shared" si="2"/>
        <v>0</v>
      </c>
      <c r="I144" s="26" t="s">
        <v>71</v>
      </c>
      <c r="J144" s="27">
        <v>29</v>
      </c>
    </row>
    <row r="145" spans="1:13" ht="18" customHeight="1" thickBot="1" x14ac:dyDescent="0.4">
      <c r="A145" s="21" t="s">
        <v>72</v>
      </c>
      <c r="B145" s="22">
        <v>0</v>
      </c>
      <c r="C145" s="23">
        <f t="shared" si="2"/>
        <v>0</v>
      </c>
      <c r="I145" s="12"/>
      <c r="J145" s="27">
        <v>30</v>
      </c>
    </row>
    <row r="146" spans="1:13" ht="18" customHeight="1" thickBot="1" x14ac:dyDescent="0.4">
      <c r="A146" s="20" t="s">
        <v>14</v>
      </c>
      <c r="B146" s="24">
        <f>SUM(B140:B145)</f>
        <v>27</v>
      </c>
      <c r="C146" s="25">
        <f>SUM(C140:C145)</f>
        <v>1</v>
      </c>
      <c r="I146" s="12"/>
      <c r="J146" s="27">
        <v>34</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25</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25</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427</v>
      </c>
      <c r="C182" s="63"/>
      <c r="D182" s="63"/>
      <c r="E182" s="63"/>
      <c r="I182" s="39" t="s">
        <v>79</v>
      </c>
      <c r="J182" s="11" t="s">
        <v>45</v>
      </c>
      <c r="K182" s="87">
        <v>758073.28</v>
      </c>
      <c r="L182" s="87"/>
    </row>
    <row r="183" spans="1:13" ht="5.0999999999999996" customHeight="1" x14ac:dyDescent="0.35">
      <c r="A183" s="3"/>
    </row>
    <row r="184" spans="1:13" ht="39.950000000000003" customHeight="1" thickBot="1" x14ac:dyDescent="0.4">
      <c r="A184" s="2" t="s">
        <v>48</v>
      </c>
      <c r="B184" s="63" t="s">
        <v>428</v>
      </c>
      <c r="C184" s="63"/>
      <c r="D184" s="63"/>
      <c r="E184" s="63"/>
      <c r="J184" s="11" t="s">
        <v>80</v>
      </c>
      <c r="K184" s="87">
        <v>624517.06999999995</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329208.39</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534517</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10</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84</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20</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15</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35</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20</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15</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35</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10</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45</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14</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5</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53</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65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3</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27</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25</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18</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9</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31</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758073.28</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624517.06999999995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329208.39</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534517</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10</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9</v>
      </c>
      <c r="J3" s="57">
        <f>Cuestionario_CCL!C141</f>
        <v>0.33333333333333331</v>
      </c>
    </row>
    <row r="4" spans="1:10" x14ac:dyDescent="0.25">
      <c r="A4" s="46" t="s">
        <v>404</v>
      </c>
      <c r="B4" s="46" t="s">
        <v>405</v>
      </c>
      <c r="C4" s="46" t="s">
        <v>135</v>
      </c>
      <c r="D4" t="s">
        <v>144</v>
      </c>
      <c r="E4" s="46" t="s">
        <v>406</v>
      </c>
      <c r="F4" t="s">
        <v>253</v>
      </c>
      <c r="G4" s="46" t="s">
        <v>409</v>
      </c>
      <c r="H4" t="s">
        <v>68</v>
      </c>
      <c r="I4" s="56">
        <f>Cuestionario_CCL!B142</f>
        <v>9</v>
      </c>
      <c r="J4" s="57">
        <f>Cuestionario_CCL!C142</f>
        <v>0.33333333333333331</v>
      </c>
    </row>
    <row r="5" spans="1:10" x14ac:dyDescent="0.25">
      <c r="A5" s="46" t="s">
        <v>404</v>
      </c>
      <c r="B5" s="46" t="s">
        <v>405</v>
      </c>
      <c r="C5" s="46" t="s">
        <v>135</v>
      </c>
      <c r="D5" t="s">
        <v>144</v>
      </c>
      <c r="E5" s="46" t="s">
        <v>406</v>
      </c>
      <c r="F5" t="s">
        <v>253</v>
      </c>
      <c r="G5" s="46" t="s">
        <v>410</v>
      </c>
      <c r="H5" t="s">
        <v>69</v>
      </c>
      <c r="I5" s="56">
        <f>Cuestionario_CCL!B143</f>
        <v>9</v>
      </c>
      <c r="J5" s="57">
        <f>Cuestionario_CCL!C143</f>
        <v>0.33333333333333331</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25</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29</v>
      </c>
    </row>
    <row r="4" spans="1:7" ht="15" customHeight="1" x14ac:dyDescent="0.25">
      <c r="A4" s="32" t="s">
        <v>253</v>
      </c>
      <c r="B4" s="33">
        <f>IF(ISBLANK(Cuestionario_CCL!J141),"",Cuestionario_CCL!J141)</f>
        <v>7</v>
      </c>
      <c r="F4" s="32" t="s">
        <v>253</v>
      </c>
      <c r="G4" s="33">
        <f>IF(ISBLANK(Cuestionario_CCL!J145),"",Cuestionario_CCL!J145)</f>
        <v>30</v>
      </c>
    </row>
    <row r="5" spans="1:7" ht="15" customHeight="1" x14ac:dyDescent="0.25">
      <c r="A5" s="32" t="s">
        <v>253</v>
      </c>
      <c r="B5" s="33">
        <f>IF(ISBLANK(Cuestionario_CCL!J142),"",Cuestionario_CCL!J142)</f>
        <v>7</v>
      </c>
      <c r="F5" s="32" t="s">
        <v>253</v>
      </c>
      <c r="G5" s="33">
        <f>IF(ISBLANK(Cuestionario_CCL!J146),"",Cuestionario_CCL!J146)</f>
        <v>34</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2025-03-05T21:16:39Z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