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_Guerrero\Desktop\"/>
    </mc:Choice>
  </mc:AlternateContent>
  <xr:revisionPtr revIDLastSave="0" documentId="13_ncr:1_{F66DE137-C4C9-42F0-925B-93DC36414706}"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<sst xmlns="http://schemas.openxmlformats.org/spreadsheetml/2006/main" count="1368" uniqueCount="605">
  <si>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</si>
  <si>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</si>
  <si>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</si>
  <si>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</si>
  <si>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</si>
  <si>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</si>
  <si>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</si>
  <si>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</si>
  <si>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</si>
  <si>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</si>
  <si>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</si>
  <si>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</si>
  <si>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</si>
  <si>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</si>
  <si>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</si>
  <si>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</si>
  <si>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</si>
  <si>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</si>
  <si>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</si>
  <si>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</si>
  <si>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</si>
  <si>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</si>
  <si>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</si>
  <si>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</si>
  <si>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</si>
  <si>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</si>
  <si>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</si>
  <si>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</si>
  <si>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</si>
  <si>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</si>
  <si>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</si>
  <si>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</si>
  <si>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</si>
  <si>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</si>
  <si>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</si>
  <si>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</si>
  <si>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</si>
  <si>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</si>
  <si>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</si>
  <si>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</si>
  <si>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</si>
  <si>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</si>
  <si>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</si>
  <si>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</si>
  <si>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</si>
  <si>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</si>
  <si>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</si>
  <si>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</si>
  <si>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</si>
  <si>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</si>
  <si>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</si>
  <si>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</si>
  <si>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</si>
  <si>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</si>
  <si>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</si>
  <si>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</si>
  <si>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</si>
  <si>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</si>
  <si>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</si>
  <si>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</si>
  <si>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</si>
  <si>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</si>
  <si>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</si>
  <si>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</si>
  <si>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</si>
  <si>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</si>
  <si>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</si>
  <si>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</si>
  <si>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</si>
  <si>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</si>
  <si>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</si>
  <si>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</si>
  <si>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</si>
  <si>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</si>
  <si>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</si>
  <si>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</si>
  <si>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</si>
  <si>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</si>
  <si>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</si>
  <si>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</si>
  <si>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</si>
  <si>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</si>
  <si>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</si>
  <si>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</si>
  <si>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</si>
  <si>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</si>
  <si>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</si>
  <si>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</si>
  <si>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</si>
  <si>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</si>
  <si>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</si>
  <si>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</si>
  <si>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</si>
  <si>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</si>
  <si>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</si>
  <si>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</si>
  <si>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</si>
  <si>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</si>
  <si>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</si>
  <si>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</si>
  <si>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</si>
  <si>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</si>
  <si>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</si>
  <si>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</si>
  <si>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</si>
  <si>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</si>
  <si>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</si>
  <si>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</si>
  <si>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</si>
  <si>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</si>
  <si>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</si>
  <si>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</si>
  <si>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</si>
  <si>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</si>
  <si>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</si>
  <si>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</si>
  <si>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</si>
  <si>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</si>
  <si>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</si>
  <si>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</si>
  <si>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</si>
  <si>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</si>
  <si>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</si>
  <si>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</si>
  <si>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</si>
  <si>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</si>
  <si>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</si>
  <si>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</si>
  <si>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</si>
  <si>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</si>
  <si>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</si>
  <si>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</si>
  <si>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</si>
  <si>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</si>
  <si>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</si>
  <si>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</si>
  <si>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</si>
  <si>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</si>
  <si>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</si>
  <si>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</si>
  <si>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</si>
  <si>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</si>
  <si>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</si>
  <si>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</si>
  <si>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</si>
  <si>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</si>
  <si>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</si>
  <si>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</si>
  <si>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</si>
  <si>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</si>
  <si>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</si>
  <si>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</si>
  <si>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</si>
  <si>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</si>
  <si>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</si>
  <si>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</si>
  <si>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</si>
  <si>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</si>
  <si>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</si>
  <si>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</si>
  <si>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</si>
  <si>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</si>
  <si>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</si>
  <si>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</si>
  <si>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</si>
  <si>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</si>
  <si>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</si>
  <si>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</si>
  <si>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</si>
  <si>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</si>
  <si>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</si>
  <si>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</si>
  <si>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</si>
  <si>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</si>
  <si>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</si>
  <si>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</si>
  <si>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</si>
  <si>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</si>
  <si>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</si>
  <si>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</si>
  <si>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</si>
  <si>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</si>
  <si>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</si>
  <si>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</si>
  <si>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</si>
  <si>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</si>
  <si>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</si>
  <si>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</si>
  <si>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</si>
  <si>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</si>
  <si>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</si>
  <si>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</si>
  <si>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</si>
  <si>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</si>
  <si>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</si>
  <si>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</si>
  <si>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</si>
  <si>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</si>
  <si>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</si>
  <si>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</si>
  <si>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</si>
  <si>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</si>
  <si>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</si>
  <si>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</si>
  <si>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</si>
  <si>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</si>
  <si>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</si>
  <si>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</si>
  <si>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</si>
  <si>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</si>
  <si>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</si>
  <si>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</si>
  <si>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</si>
  <si>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</si>
  <si>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</si>
  <si>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</si>
  <si>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</si>
  <si>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</si>
  <si>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</si>
  <si>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</si>
  <si>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</si>
  <si>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</si>
  <si>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</si>
  <si>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</si>
  <si>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</si>
  <si>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</si>
  <si>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</si>
  <si>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</si>
  <si>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</si>
  <si>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</si>
  <si>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</si>
  <si>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</si>
  <si>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</si>
  <si>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</si>
  <si>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</si>
  <si>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</si>
  <si>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</si>
  <si>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</si>
  <si>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</si>
  <si>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</si>
  <si>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</si>
  <si>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</si>
  <si>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</si>
  <si>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</si>
  <si>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</si>
  <si>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</si>
  <si>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</si>
  <si>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</si>
  <si>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</si>
  <si>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</si>
  <si>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</si>
  <si>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</si>
  <si>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</si>
  <si>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</si>
  <si>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</si>
  <si>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</si>
  <si>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</si>
  <si>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</si>
  <si>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</si>
  <si>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</si>
  <si>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</si>
  <si>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</si>
  <si>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</si>
  <si>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</si>
  <si>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</si>
  <si>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</si>
  <si>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</si>
  <si>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</si>
  <si>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</si>
  <si>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</si>
  <si>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</si>
  <si>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</si>
  <si>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</si>
  <si>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</si>
  <si>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</si>
  <si>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</si>
  <si>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</si>
  <si>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</si>
  <si>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</si>
  <si>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</si>
  <si>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</si>
  <si>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</si>
  <si>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</si>
  <si>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</si>
  <si>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</si>
  <si>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</si>
  <si>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</si>
  <si>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</si>
  <si>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</si>
  <si>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</si>
  <si>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</si>
  <si>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</si>
  <si>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</si>
  <si>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</si>
  <si>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</si>
  <si>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</si>
  <si>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</si>
  <si>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</si>
  <si>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</si>
  <si>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</si>
  <si>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</si>
  <si>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</si>
  <si>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</si>
  <si>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</si>
  <si>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</si>
  <si>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</si>
  <si>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</si>
  <si>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</si>
  <si>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</si>
  <si>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</si>
  <si>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</si>
  <si>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</si>
  <si>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</si>
  <si>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</si>
  <si>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</si>
  <si>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</si>
  <si>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</si>
  <si>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</si>
  <si>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</si>
  <si>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</si>
  <si>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</si>
  <si>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</si>
  <si>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</si>
  <si>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</si>
  <si>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</si>
  <si>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</si>
  <si>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</si>
  <si>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</si>
  <si>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</si>
  <si>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</si>
  <si>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</si>
  <si>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</si>
  <si>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</si>
  <si>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</si>
  <si>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</si>
  <si>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</si>
  <si>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</si>
  <si>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</si>
  <si>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</si>
  <si>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</si>
  <si>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</si>
  <si>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</si>
  <si>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</si>
  <si>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</si>
  <si>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</si>
  <si>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</si>
  <si>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</si>
  <si>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</si>
  <si>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</si>
  <si>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</si>
  <si>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</si>
  <si>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</si>
  <si>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</si>
  <si>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</si>
  <si>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</si>
  <si>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</si>
  <si>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</si>
  <si>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</si>
  <si>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</si>
  <si>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</si>
  <si>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</si>
  <si>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</si>
  <si>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</si>
  <si>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</si>
  <si>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</si>
  <si>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</si>
  <si>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</si>
  <si>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</si>
  <si>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</si>
  <si>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</si>
  <si>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</si>
  <si>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</si>
  <si>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</si>
  <si>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</si>
  <si>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</si>
  <si>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</si>
  <si>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</si>
  <si>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</si>
  <si>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</si>
  <si>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</si>
  <si>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</si>
  <si>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</si>
  <si>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</si>
  <si>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</si>
  <si>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</si>
  <si>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</si>
  <si>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</si>
  <si>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</si>
  <si>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</si>
  <si>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</si>
  <si>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</si>
  <si>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</si>
  <si>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</si>
  <si>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</si>
  <si>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</si>
  <si>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</si>
  <si>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</si>
  <si>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</si>
  <si>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</si>
  <si>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</si>
  <si>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</si>
  <si>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</si>
  <si>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</si>
  <si>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</si>
  <si>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</si>
  <si>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</si>
  <si>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</si>
  <si>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</si>
  <si>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</si>
  <si>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</si>
  <si>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</si>
  <si>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</si>
  <si>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</si>
  <si>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</si>
  <si>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</si>
  <si>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</si>
  <si>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</si>
  <si>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</si>
  <si>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</si>
  <si>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</si>
  <si>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</si>
  <si>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</si>
  <si>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</si>
  <si>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</si>
  <si>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</si>
  <si>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</si>
  <si>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</si>
  <si>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</si>
  <si>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</si>
  <si>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</si>
  <si>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</si>
  <si>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</si>
  <si>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</si>
  <si>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</si>
  <si>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</si>
  <si>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</si>
  <si>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</si>
  <si>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</si>
  <si>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</si>
  <si>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</si>
  <si>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</si>
  <si>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</si>
  <si>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</si>
  <si>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</si>
  <si>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</si>
  <si>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</si>
  <si>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</si>
  <si>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</si>
  <si>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</si>
  <si>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</si>
  <si>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</si>
  <si>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</si>
  <si>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</si>
  <si>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</si>
  <si>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</si>
  <si>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</si>
  <si>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</si>
  <si>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</si>
  <si>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</si>
  <si>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</si>
  <si>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</si>
  <si>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</si>
  <si>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</si>
  <si>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</si>
  <si>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</si>
  <si>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</si>
  <si>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</si>
  <si>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</si>
  <si>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</si>
  <si>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</si>
  <si>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</si>
  <si>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</si>
  <si>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</si>
  <si>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</si>
  <si>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</si>
  <si>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</si>
  <si>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</si>
  <si>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</si>
  <si>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</si>
  <si>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</si>
  <si>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</si>
  <si>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</si>
  <si>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</si>
  <si>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</si>
  <si>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</si>
  <si>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</si>
  <si>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</si>
  <si>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</si>
  <si>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</si>
  <si>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</si>
  <si>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</si>
  <si>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</si>
  <si>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</si>
  <si>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</si>
  <si>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</si>
  <si>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</si>
  <si>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</si>
  <si>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</si>
  <si>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</si>
  <si>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</si>
  <si>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</si>
  <si>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</si>
  <si>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</si>
  <si>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</si>
  <si>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</si>
  <si>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</si>
  <si>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</si>
  <si>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</si>
  <si>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</si>
  <si>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</si>
  <si>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</si>
  <si>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</si>
  <si>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</si>
  <si>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</si>
  <si>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</si>
  <si>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</si>
  <si>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</si>
  <si>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</si>
  <si>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</si>
  <si>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</si>
  <si>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</si>
  <si>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</si>
  <si>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</si>
  <si>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</si>
  <si>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</si>
  <si>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</si>
  <si>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</si>
  <si>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</si>
  <si>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</si>
  <si>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</si>
  <si>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</si>
  <si>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</si>
  <si>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</si>
  <si>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</si>
  <si>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</si>
  <si>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</si>
  <si>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</si>
  <si>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</si>
  <si>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</si>
  <si>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</si>
  <si>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</si>
  <si>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</si>
  <si>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</si>
  <si>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</si>
  <si>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</si>
  <si>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</si>
  <si>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</si>
  <si>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</si>
  <si>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</si>
  <si>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</si>
  <si>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</si>
  <si>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</si>
  <si>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</si>
  <si>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</si>
  <si>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</si>
  <si>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</si>
  <si>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</si>
  <si>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</si>
  <si>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</si>
  <si>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</si>
  <si>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</si>
  <si>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</si>
  <si>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</si>
  <si>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</si>
  <si>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</si>
  <si>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</si>
  <si>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</si>
  <si>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</si>
  <si>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</si>
  <si>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</si>
  <si>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</si>
  <si>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</si>
  <si>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</si>
  <si>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</si>
  <si>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</si>
  <si>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</si>
  <si>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</si>
  <si>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</si>
  <si>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</si>
  <si>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</si>
  <si>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</si>
  <si>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</si>
  <si>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</si>
  <si>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</si>
  <si>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</si>
  <si>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</si>
  <si>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</si>
  <si>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</si>
  <si>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</si>
  <si>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ZIHUATANEJO DE AZUETA</t>
  </si>
  <si>
    <t>9:00 A 4:30</t>
  </si>
  <si>
    <t>SOLO SE TIENE UN CONCILIADOR QUE ATIENDE AUDIENCIAS Y COLECTIVOS</t>
  </si>
  <si>
    <t>SOLICITUDES POR DESPIDO SOLO OFRECEN PAGO DE UN FINIQUITO</t>
  </si>
  <si>
    <t>NIEGAN DESPIDO</t>
  </si>
  <si>
    <t>NIEGAN RELACION LABORAL</t>
  </si>
  <si>
    <t>EL SISTEMA NO DEJA AGREGAR MAS VECES LAS MISMAS CANTIDADES</t>
  </si>
  <si>
    <t>GUERRERO</t>
  </si>
  <si>
    <t>AGOSTO</t>
  </si>
  <si>
    <t>SOLO SE TIENE UN NOTIFICADOR QUE ATIENDE NOTIFICACIONES Y APOYA EN RECEPCION Y AUXILIA AL CONCLICIADOR.</t>
  </si>
  <si>
    <t>SE ATENDIO 36 FOLIOS PARA RATIFICACIONES DE CONVENIO, SE AUXILIO AL CONCILIADOR, Y SE APOYO A RECEPCION.</t>
  </si>
  <si>
    <t>LIC. ERIKA LETICIA RAMIREZ CHAVEZ</t>
  </si>
  <si>
    <t>ELVA KARINA PEREZ ROMERO</t>
  </si>
  <si>
    <t>UNA RELACION DIVERSA A UNA REALCION LABORAL</t>
  </si>
  <si>
    <t>LAS PARTES SOLICITAN TIEMPO PARA REALIZAR PROPUESTA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</si>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</sst>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protection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77" zoomScaleNormal="100" zoomScaleSheetLayoutView="70" workbookViewId="0">
      <selection activeCell="K188" sqref="K188:L188"/>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3" t="s">
        <v>0</v>
      </c>
      <c r="C1" s="103"/>
      <c r="D1" s="103"/>
      <c r="E1" s="103"/>
      <c r="F1" s="103"/>
      <c r="G1" s="103"/>
      <c r="H1" s="103"/>
      <c r="I1" s="103"/>
      <c r="J1" s="103"/>
      <c r="K1" s="103"/>
      <c r="L1" s="103"/>
      <c r="M1" s="103"/>
    </row>
    <row r="2" spans="1:15" ht="15" customHeight="1" x14ac:dyDescent="0.3">
      <c r="A2" s="37"/>
      <c r="B2" s="103"/>
      <c r="C2" s="103"/>
      <c r="D2" s="103"/>
      <c r="E2" s="103"/>
      <c r="F2" s="103"/>
      <c r="G2" s="103"/>
      <c r="H2" s="103"/>
      <c r="I2" s="103"/>
      <c r="J2" s="103"/>
      <c r="K2" s="103"/>
      <c r="L2" s="103"/>
      <c r="M2" s="103"/>
    </row>
    <row r="3" spans="1:15" ht="15" customHeight="1" x14ac:dyDescent="0.3">
      <c r="A3" s="37"/>
      <c r="B3" s="103"/>
      <c r="C3" s="103"/>
      <c r="D3" s="103"/>
      <c r="E3" s="103"/>
      <c r="F3" s="103"/>
      <c r="G3" s="103"/>
      <c r="H3" s="103"/>
      <c r="I3" s="103"/>
      <c r="J3" s="103"/>
      <c r="K3" s="103"/>
      <c r="L3" s="103"/>
      <c r="M3" s="103"/>
    </row>
    <row r="4" spans="1:15" ht="15" customHeight="1" x14ac:dyDescent="0.3">
      <c r="A4" s="37"/>
      <c r="B4" s="103"/>
      <c r="C4" s="103"/>
      <c r="D4" s="103"/>
      <c r="E4" s="103"/>
      <c r="F4" s="103"/>
      <c r="G4" s="103"/>
      <c r="H4" s="103"/>
      <c r="I4" s="103"/>
      <c r="J4" s="103"/>
      <c r="K4" s="103"/>
      <c r="L4" s="103"/>
      <c r="M4" s="103"/>
    </row>
    <row r="5" spans="1:15" ht="24" customHeight="1" x14ac:dyDescent="0.3">
      <c r="A5" s="37"/>
      <c r="B5" s="104" t="s">
        <v>379</v>
      </c>
      <c r="C5" s="104"/>
      <c r="D5" s="104"/>
      <c r="E5" s="104"/>
      <c r="F5" s="104"/>
      <c r="G5" s="104"/>
      <c r="H5" s="104"/>
      <c r="I5" s="104"/>
      <c r="J5" s="104"/>
      <c r="K5" s="104"/>
      <c r="L5" s="104"/>
      <c r="M5" s="104"/>
    </row>
    <row r="6" spans="1:15" s="40" customFormat="1" x14ac:dyDescent="0.3">
      <c r="A6" s="39"/>
      <c r="B6" s="104"/>
      <c r="C6" s="104"/>
      <c r="D6" s="104"/>
      <c r="E6" s="104"/>
      <c r="F6" s="104"/>
      <c r="G6" s="104"/>
      <c r="H6" s="104"/>
      <c r="I6" s="104"/>
      <c r="J6" s="104"/>
      <c r="K6" s="104"/>
      <c r="L6" s="104"/>
      <c r="M6" s="104"/>
    </row>
    <row r="7" spans="1:15" x14ac:dyDescent="0.3"/>
    <row r="8" spans="1:15" ht="18" customHeight="1" x14ac:dyDescent="0.3">
      <c r="A8" s="105" t="s">
        <v>380</v>
      </c>
      <c r="B8" s="105"/>
      <c r="C8" s="105"/>
      <c r="D8" s="105"/>
      <c r="E8" s="105"/>
      <c r="F8" s="105"/>
      <c r="G8" s="105"/>
      <c r="H8" s="105"/>
      <c r="I8" s="105"/>
      <c r="J8" s="105"/>
      <c r="K8" s="105"/>
      <c r="L8" s="105"/>
      <c r="M8" s="105"/>
    </row>
    <row r="9" spans="1:15" x14ac:dyDescent="0.3">
      <c r="A9" s="105"/>
      <c r="B9" s="105"/>
      <c r="C9" s="105"/>
      <c r="D9" s="105"/>
      <c r="E9" s="105"/>
      <c r="F9" s="105"/>
      <c r="G9" s="105"/>
      <c r="H9" s="105"/>
      <c r="I9" s="105"/>
      <c r="J9" s="105"/>
      <c r="K9" s="105"/>
      <c r="L9" s="105"/>
      <c r="M9" s="105"/>
    </row>
    <row r="10" spans="1:15" x14ac:dyDescent="0.3">
      <c r="A10" s="105"/>
      <c r="B10" s="105"/>
      <c r="C10" s="105"/>
      <c r="D10" s="105"/>
      <c r="E10" s="105"/>
      <c r="F10" s="105"/>
      <c r="G10" s="105"/>
      <c r="H10" s="105"/>
      <c r="I10" s="105"/>
      <c r="J10" s="105"/>
      <c r="K10" s="105"/>
      <c r="L10" s="105"/>
      <c r="M10" s="105"/>
    </row>
    <row r="11" spans="1:15" x14ac:dyDescent="0.3">
      <c r="A11" s="105"/>
      <c r="B11" s="105"/>
      <c r="C11" s="105"/>
      <c r="D11" s="105"/>
      <c r="E11" s="105"/>
      <c r="F11" s="105"/>
      <c r="G11" s="105"/>
      <c r="H11" s="105"/>
      <c r="I11" s="105"/>
      <c r="J11" s="105"/>
      <c r="K11" s="105"/>
      <c r="L11" s="105"/>
      <c r="M11" s="105"/>
    </row>
    <row r="12" spans="1:15" x14ac:dyDescent="0.3">
      <c r="A12" s="105"/>
      <c r="B12" s="105"/>
      <c r="C12" s="105"/>
      <c r="D12" s="105"/>
      <c r="E12" s="105"/>
      <c r="F12" s="105"/>
      <c r="G12" s="105"/>
      <c r="H12" s="105"/>
      <c r="I12" s="105"/>
      <c r="J12" s="105"/>
      <c r="K12" s="105"/>
      <c r="L12" s="105"/>
      <c r="M12" s="105"/>
      <c r="O12" s="40"/>
    </row>
    <row r="13" spans="1:15" x14ac:dyDescent="0.3">
      <c r="A13" s="105"/>
      <c r="B13" s="105"/>
      <c r="C13" s="105"/>
      <c r="D13" s="105"/>
      <c r="E13" s="105"/>
      <c r="F13" s="105"/>
      <c r="G13" s="105"/>
      <c r="H13" s="105"/>
      <c r="I13" s="105"/>
      <c r="J13" s="105"/>
      <c r="K13" s="105"/>
      <c r="L13" s="105"/>
      <c r="M13" s="105"/>
    </row>
    <row r="14" spans="1:15" x14ac:dyDescent="0.3">
      <c r="A14" s="105"/>
      <c r="B14" s="105"/>
      <c r="C14" s="105"/>
      <c r="D14" s="105"/>
      <c r="E14" s="105"/>
      <c r="F14" s="105"/>
      <c r="G14" s="105"/>
      <c r="H14" s="105"/>
      <c r="I14" s="105"/>
      <c r="J14" s="105"/>
      <c r="K14" s="105"/>
      <c r="L14" s="105"/>
      <c r="M14" s="105"/>
    </row>
    <row r="15" spans="1:15" x14ac:dyDescent="0.3">
      <c r="A15" s="105"/>
      <c r="B15" s="105"/>
      <c r="C15" s="105"/>
      <c r="D15" s="105"/>
      <c r="E15" s="105"/>
      <c r="F15" s="105"/>
      <c r="G15" s="105"/>
      <c r="H15" s="105"/>
      <c r="I15" s="105"/>
      <c r="J15" s="105"/>
      <c r="K15" s="105"/>
      <c r="L15" s="105"/>
      <c r="M15" s="105"/>
    </row>
    <row r="16" spans="1:15" x14ac:dyDescent="0.3">
      <c r="A16" s="105"/>
      <c r="B16" s="105"/>
      <c r="C16" s="105"/>
      <c r="D16" s="105"/>
      <c r="E16" s="105"/>
      <c r="F16" s="105"/>
      <c r="G16" s="105"/>
      <c r="H16" s="105"/>
      <c r="I16" s="105"/>
      <c r="J16" s="105"/>
      <c r="K16" s="105"/>
      <c r="L16" s="105"/>
      <c r="M16" s="105"/>
    </row>
    <row r="17" spans="1:13" x14ac:dyDescent="0.3">
      <c r="A17" s="105"/>
      <c r="B17" s="105"/>
      <c r="C17" s="105"/>
      <c r="D17" s="105"/>
      <c r="E17" s="105"/>
      <c r="F17" s="105"/>
      <c r="G17" s="105"/>
      <c r="H17" s="105"/>
      <c r="I17" s="105"/>
      <c r="J17" s="105"/>
      <c r="K17" s="105"/>
      <c r="L17" s="105"/>
      <c r="M17" s="105"/>
    </row>
    <row r="18" spans="1:13" x14ac:dyDescent="0.3">
      <c r="A18" s="105"/>
      <c r="B18" s="105"/>
      <c r="C18" s="105"/>
      <c r="D18" s="105"/>
      <c r="E18" s="105"/>
      <c r="F18" s="105"/>
      <c r="G18" s="105"/>
      <c r="H18" s="105"/>
      <c r="I18" s="105"/>
      <c r="J18" s="105"/>
      <c r="K18" s="105"/>
      <c r="L18" s="105"/>
      <c r="M18" s="105"/>
    </row>
    <row r="19" spans="1:13" x14ac:dyDescent="0.3">
      <c r="A19" s="105"/>
      <c r="B19" s="105"/>
      <c r="C19" s="105"/>
      <c r="D19" s="105"/>
      <c r="E19" s="105"/>
      <c r="F19" s="105"/>
      <c r="G19" s="105"/>
      <c r="H19" s="105"/>
      <c r="I19" s="105"/>
      <c r="J19" s="105"/>
      <c r="K19" s="105"/>
      <c r="L19" s="105"/>
      <c r="M19" s="105"/>
    </row>
    <row r="20" spans="1:13" x14ac:dyDescent="0.3">
      <c r="A20" s="105"/>
      <c r="B20" s="105"/>
      <c r="C20" s="105"/>
      <c r="D20" s="105"/>
      <c r="E20" s="105"/>
      <c r="F20" s="105"/>
      <c r="G20" s="105"/>
      <c r="H20" s="105"/>
      <c r="I20" s="105"/>
      <c r="J20" s="105"/>
      <c r="K20" s="105"/>
      <c r="L20" s="105"/>
      <c r="M20" s="105"/>
    </row>
    <row r="21" spans="1:13" x14ac:dyDescent="0.3">
      <c r="A21" s="105"/>
      <c r="B21" s="105"/>
      <c r="C21" s="105"/>
      <c r="D21" s="105"/>
      <c r="E21" s="105"/>
      <c r="F21" s="105"/>
      <c r="G21" s="105"/>
      <c r="H21" s="105"/>
      <c r="I21" s="105"/>
      <c r="J21" s="105"/>
      <c r="K21" s="105"/>
      <c r="L21" s="105"/>
      <c r="M21" s="105"/>
    </row>
    <row r="22" spans="1:13" x14ac:dyDescent="0.3">
      <c r="A22" s="105"/>
      <c r="B22" s="105"/>
      <c r="C22" s="105"/>
      <c r="D22" s="105"/>
      <c r="E22" s="105"/>
      <c r="F22" s="105"/>
      <c r="G22" s="105"/>
      <c r="H22" s="105"/>
      <c r="I22" s="105"/>
      <c r="J22" s="105"/>
      <c r="K22" s="105"/>
      <c r="L22" s="105"/>
      <c r="M22" s="105"/>
    </row>
    <row r="23" spans="1:13" x14ac:dyDescent="0.3">
      <c r="A23" s="105"/>
      <c r="B23" s="105"/>
      <c r="C23" s="105"/>
      <c r="D23" s="105"/>
      <c r="E23" s="105"/>
      <c r="F23" s="105"/>
      <c r="G23" s="105"/>
      <c r="H23" s="105"/>
      <c r="I23" s="105"/>
      <c r="J23" s="105"/>
      <c r="K23" s="105"/>
      <c r="L23" s="105"/>
      <c r="M23" s="105"/>
    </row>
    <row r="24" spans="1:13" x14ac:dyDescent="0.3">
      <c r="A24" s="105"/>
      <c r="B24" s="105"/>
      <c r="C24" s="105"/>
      <c r="D24" s="105"/>
      <c r="E24" s="105"/>
      <c r="F24" s="105"/>
      <c r="G24" s="105"/>
      <c r="H24" s="105"/>
      <c r="I24" s="105"/>
      <c r="J24" s="105"/>
      <c r="K24" s="105"/>
      <c r="L24" s="105"/>
      <c r="M24" s="105"/>
    </row>
    <row r="25" spans="1:13" x14ac:dyDescent="0.3">
      <c r="A25" s="105"/>
      <c r="B25" s="105"/>
      <c r="C25" s="105"/>
      <c r="D25" s="105"/>
      <c r="E25" s="105"/>
      <c r="F25" s="105"/>
      <c r="G25" s="105"/>
      <c r="H25" s="105"/>
      <c r="I25" s="105"/>
      <c r="J25" s="105"/>
      <c r="K25" s="105"/>
      <c r="L25" s="105"/>
      <c r="M25" s="105"/>
    </row>
    <row r="26" spans="1:13" x14ac:dyDescent="0.3">
      <c r="A26" s="105"/>
      <c r="B26" s="105"/>
      <c r="C26" s="105"/>
      <c r="D26" s="105"/>
      <c r="E26" s="105"/>
      <c r="F26" s="105"/>
      <c r="G26" s="105"/>
      <c r="H26" s="105"/>
      <c r="I26" s="105"/>
      <c r="J26" s="105"/>
      <c r="K26" s="105"/>
      <c r="L26" s="105"/>
      <c r="M26" s="105"/>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596</v>
      </c>
      <c r="I31" s="44" t="s">
        <v>3</v>
      </c>
      <c r="J31" s="45" t="s">
        <v>597</v>
      </c>
    </row>
    <row r="32" spans="1:13" ht="8.1" customHeight="1" x14ac:dyDescent="0.3"/>
    <row r="33" spans="1:13" ht="33.75" thickBot="1" x14ac:dyDescent="0.35">
      <c r="B33" s="44" t="s">
        <v>4</v>
      </c>
      <c r="C33" s="46" t="s">
        <v>589</v>
      </c>
      <c r="I33" s="44" t="s">
        <v>5</v>
      </c>
      <c r="J33" s="45">
        <v>2025</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83" t="s">
        <v>381</v>
      </c>
      <c r="B39" s="83"/>
      <c r="C39" s="83"/>
      <c r="D39" s="83"/>
      <c r="E39" s="83"/>
      <c r="I39" s="83" t="s">
        <v>382</v>
      </c>
      <c r="J39" s="83"/>
      <c r="K39" s="83"/>
      <c r="L39" s="83"/>
      <c r="M39" s="83"/>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0</v>
      </c>
      <c r="C42" s="51">
        <v>0</v>
      </c>
      <c r="D42" s="51">
        <v>0</v>
      </c>
      <c r="E42" s="52">
        <f>SUM(B42:D42)</f>
        <v>0</v>
      </c>
      <c r="I42" s="50" t="s">
        <v>12</v>
      </c>
      <c r="J42" s="51">
        <v>0</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1</v>
      </c>
      <c r="C44" s="52">
        <f t="shared" ref="C44:E44" si="1">SUM(C42:C43)</f>
        <v>0</v>
      </c>
      <c r="D44" s="52">
        <f t="shared" si="1"/>
        <v>0</v>
      </c>
      <c r="E44" s="52">
        <f t="shared" si="1"/>
        <v>1</v>
      </c>
      <c r="I44" s="50" t="s">
        <v>14</v>
      </c>
      <c r="J44" s="54">
        <f>SUM(J42:J43)</f>
        <v>1</v>
      </c>
    </row>
    <row r="45" spans="1:13" ht="18" customHeight="1" x14ac:dyDescent="0.3"/>
    <row r="46" spans="1:13" ht="18" customHeight="1" x14ac:dyDescent="0.3">
      <c r="A46" s="55" t="s">
        <v>15</v>
      </c>
      <c r="B46" s="93" t="s">
        <v>591</v>
      </c>
      <c r="C46" s="94"/>
      <c r="D46" s="94"/>
      <c r="E46" s="95"/>
      <c r="I46" s="55" t="s">
        <v>15</v>
      </c>
      <c r="J46" s="93" t="s">
        <v>598</v>
      </c>
      <c r="K46" s="94"/>
      <c r="L46" s="94"/>
      <c r="M46" s="95"/>
    </row>
    <row r="47" spans="1:13" ht="18" customHeight="1" x14ac:dyDescent="0.3">
      <c r="A47" s="55"/>
      <c r="B47" s="96"/>
      <c r="C47" s="97"/>
      <c r="D47" s="97"/>
      <c r="E47" s="98"/>
      <c r="I47" s="55"/>
      <c r="J47" s="96"/>
      <c r="K47" s="97"/>
      <c r="L47" s="97"/>
      <c r="M47" s="98"/>
    </row>
    <row r="48" spans="1:13" ht="18" customHeight="1" x14ac:dyDescent="0.3">
      <c r="B48" s="99"/>
      <c r="C48" s="100"/>
      <c r="D48" s="100"/>
      <c r="E48" s="101"/>
      <c r="J48" s="99"/>
      <c r="K48" s="100"/>
      <c r="L48" s="100"/>
      <c r="M48" s="101"/>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89" t="s">
        <v>17</v>
      </c>
      <c r="B54" s="89"/>
      <c r="C54" s="89"/>
      <c r="D54" s="89"/>
      <c r="E54" s="57">
        <v>132</v>
      </c>
      <c r="I54" s="55" t="s">
        <v>15</v>
      </c>
      <c r="J54" s="84" t="s">
        <v>599</v>
      </c>
      <c r="K54" s="84"/>
      <c r="L54" s="84"/>
      <c r="M54" s="84"/>
    </row>
    <row r="55" spans="1:13" x14ac:dyDescent="0.3">
      <c r="J55" s="84"/>
      <c r="K55" s="84"/>
      <c r="L55" s="84"/>
      <c r="M55" s="84"/>
    </row>
    <row r="56" spans="1:13" x14ac:dyDescent="0.3"/>
    <row r="57" spans="1:13" ht="54.95" customHeight="1" x14ac:dyDescent="0.3">
      <c r="A57" s="83" t="s">
        <v>383</v>
      </c>
      <c r="B57" s="83"/>
      <c r="C57" s="83"/>
      <c r="D57" s="83"/>
      <c r="E57" s="83"/>
      <c r="I57" s="83" t="s">
        <v>384</v>
      </c>
      <c r="J57" s="83"/>
      <c r="K57" s="83"/>
      <c r="L57" s="83"/>
      <c r="M57" s="83"/>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11</v>
      </c>
      <c r="E61" s="57">
        <v>20</v>
      </c>
      <c r="I61" s="59" t="s">
        <v>18</v>
      </c>
      <c r="K61" s="57">
        <v>11</v>
      </c>
      <c r="M61" s="57">
        <v>20</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8</v>
      </c>
      <c r="E67" s="57">
        <v>6</v>
      </c>
      <c r="I67" s="59" t="s">
        <v>21</v>
      </c>
      <c r="K67" s="57">
        <v>8</v>
      </c>
      <c r="M67" s="57">
        <v>6</v>
      </c>
    </row>
    <row r="68" spans="1:13" ht="5.0999999999999996" customHeight="1" x14ac:dyDescent="0.3"/>
    <row r="69" spans="1:13" ht="17.25" thickBot="1" x14ac:dyDescent="0.35">
      <c r="A69" s="59" t="s">
        <v>22</v>
      </c>
      <c r="C69" s="57">
        <v>9</v>
      </c>
      <c r="E69" s="57">
        <v>18</v>
      </c>
      <c r="I69" s="59" t="s">
        <v>22</v>
      </c>
      <c r="K69" s="57">
        <v>7</v>
      </c>
      <c r="M69" s="57">
        <v>14</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c r="E73" s="57"/>
      <c r="I73" s="59" t="s">
        <v>24</v>
      </c>
      <c r="K73" s="57"/>
      <c r="M73" s="57"/>
    </row>
    <row r="74" spans="1:13" ht="5.0999999999999996" customHeight="1" thickBot="1" x14ac:dyDescent="0.35"/>
    <row r="75" spans="1:13" ht="22.5" customHeight="1" thickBot="1" x14ac:dyDescent="0.35">
      <c r="B75" s="58" t="s">
        <v>25</v>
      </c>
      <c r="C75" s="60">
        <f>SUM(C61:C73)</f>
        <v>28</v>
      </c>
      <c r="E75" s="60">
        <f>SUM(E61:E73)</f>
        <v>44</v>
      </c>
      <c r="J75" s="58" t="s">
        <v>25</v>
      </c>
      <c r="K75" s="60">
        <f>SUM(K61:K73)</f>
        <v>26</v>
      </c>
      <c r="M75" s="60">
        <f>SUM(M61:M73)</f>
        <v>40</v>
      </c>
    </row>
    <row r="76" spans="1:13" ht="72" customHeight="1" x14ac:dyDescent="0.3">
      <c r="A76" s="81" t="s">
        <v>587</v>
      </c>
      <c r="I76" s="102" t="str">
        <f>IF(OR(K75&gt;C75, M75&gt;E75), "Nota: No pueden admitirse más solicitudes de las que fueron solicitadas", "")</f>
        <v/>
      </c>
      <c r="J76" s="102"/>
      <c r="K76" s="102"/>
      <c r="L76" s="102"/>
      <c r="M76" s="102"/>
    </row>
    <row r="77" spans="1:13" ht="30" customHeight="1" x14ac:dyDescent="0.3">
      <c r="A77" s="55" t="s">
        <v>15</v>
      </c>
      <c r="B77" s="93"/>
      <c r="C77" s="94"/>
      <c r="D77" s="94"/>
      <c r="E77" s="95"/>
      <c r="I77" s="55" t="s">
        <v>15</v>
      </c>
      <c r="J77" s="84"/>
      <c r="K77" s="84"/>
      <c r="L77" s="84"/>
      <c r="M77" s="84"/>
    </row>
    <row r="78" spans="1:13" x14ac:dyDescent="0.3">
      <c r="B78" s="96"/>
      <c r="C78" s="97"/>
      <c r="D78" s="97"/>
      <c r="E78" s="98"/>
      <c r="J78" s="84"/>
      <c r="K78" s="84"/>
      <c r="L78" s="84"/>
      <c r="M78" s="84"/>
    </row>
    <row r="79" spans="1:13" x14ac:dyDescent="0.3">
      <c r="B79" s="99"/>
      <c r="C79" s="100"/>
      <c r="D79" s="100"/>
      <c r="E79" s="101"/>
      <c r="J79" s="84"/>
      <c r="K79" s="84"/>
      <c r="L79" s="84"/>
      <c r="M79" s="84"/>
    </row>
    <row r="80" spans="1:13" x14ac:dyDescent="0.3"/>
    <row r="81" spans="1:13" x14ac:dyDescent="0.3"/>
    <row r="82" spans="1:13" ht="39.950000000000003" customHeight="1" x14ac:dyDescent="0.3">
      <c r="A82" s="83" t="s">
        <v>385</v>
      </c>
      <c r="B82" s="83"/>
      <c r="C82" s="83"/>
      <c r="D82" s="83"/>
      <c r="E82" s="83"/>
      <c r="I82" s="83" t="s">
        <v>26</v>
      </c>
      <c r="J82" s="83"/>
      <c r="K82" s="83"/>
      <c r="L82" s="83"/>
      <c r="M82" s="83"/>
    </row>
    <row r="83" spans="1:13" ht="17.25" thickBot="1" x14ac:dyDescent="0.35"/>
    <row r="84" spans="1:13" ht="30" customHeight="1" thickBot="1" x14ac:dyDescent="0.35">
      <c r="A84" s="61" t="s">
        <v>27</v>
      </c>
      <c r="B84" s="57">
        <v>0</v>
      </c>
      <c r="I84" s="107" t="s">
        <v>386</v>
      </c>
      <c r="J84" s="107"/>
      <c r="K84" s="60">
        <f>SUM(K88,K86,K90)</f>
        <v>66</v>
      </c>
    </row>
    <row r="85" spans="1:13" ht="5.0999999999999996" customHeight="1" x14ac:dyDescent="0.3">
      <c r="A85" s="61"/>
      <c r="I85" s="59"/>
      <c r="J85" s="59"/>
    </row>
    <row r="86" spans="1:13" ht="18" customHeight="1" thickBot="1" x14ac:dyDescent="0.35">
      <c r="A86" s="61" t="s">
        <v>28</v>
      </c>
      <c r="B86" s="57">
        <v>0</v>
      </c>
      <c r="I86" s="62" t="s">
        <v>387</v>
      </c>
      <c r="K86" s="57">
        <v>36</v>
      </c>
    </row>
    <row r="87" spans="1:13" ht="5.0999999999999996" customHeight="1" x14ac:dyDescent="0.3">
      <c r="I87" s="63"/>
    </row>
    <row r="88" spans="1:13" ht="18" customHeight="1" thickBot="1" x14ac:dyDescent="0.35">
      <c r="I88" s="62" t="s">
        <v>388</v>
      </c>
      <c r="K88" s="57">
        <v>30</v>
      </c>
    </row>
    <row r="89" spans="1:13" ht="5.0999999999999996" customHeight="1" x14ac:dyDescent="0.3">
      <c r="I89" s="62"/>
    </row>
    <row r="90" spans="1:13" ht="18" customHeight="1" thickBot="1" x14ac:dyDescent="0.35">
      <c r="A90" s="55" t="s">
        <v>15</v>
      </c>
      <c r="B90" s="93"/>
      <c r="C90" s="94"/>
      <c r="D90" s="94"/>
      <c r="E90" s="95"/>
      <c r="I90" s="62" t="s">
        <v>389</v>
      </c>
      <c r="K90" s="57">
        <v>0</v>
      </c>
    </row>
    <row r="91" spans="1:13" x14ac:dyDescent="0.3">
      <c r="B91" s="96"/>
      <c r="C91" s="97"/>
      <c r="D91" s="97"/>
      <c r="E91" s="98"/>
    </row>
    <row r="92" spans="1:13" ht="30" customHeight="1" thickBot="1" x14ac:dyDescent="0.35">
      <c r="B92" s="96"/>
      <c r="C92" s="97"/>
      <c r="D92" s="97"/>
      <c r="E92" s="98"/>
      <c r="I92" s="87" t="s">
        <v>390</v>
      </c>
      <c r="J92" s="87"/>
      <c r="K92" s="57">
        <v>3</v>
      </c>
    </row>
    <row r="93" spans="1:13" ht="5.0999999999999996" customHeight="1" x14ac:dyDescent="0.3">
      <c r="B93" s="99"/>
      <c r="C93" s="100"/>
      <c r="D93" s="100"/>
      <c r="E93" s="101"/>
    </row>
    <row r="94" spans="1:13" ht="50.1" customHeight="1" thickBot="1" x14ac:dyDescent="0.35">
      <c r="I94" s="87" t="s">
        <v>391</v>
      </c>
      <c r="J94" s="87"/>
      <c r="K94" s="57">
        <v>23</v>
      </c>
    </row>
    <row r="95" spans="1:13" ht="5.0999999999999996" customHeight="1" x14ac:dyDescent="0.3"/>
    <row r="96" spans="1:13" ht="17.25" thickBot="1" x14ac:dyDescent="0.35">
      <c r="I96" s="87" t="s">
        <v>392</v>
      </c>
      <c r="J96" s="87"/>
      <c r="K96" s="57">
        <v>36</v>
      </c>
    </row>
    <row r="97" spans="1:13" ht="18.75" customHeight="1" x14ac:dyDescent="0.3"/>
    <row r="98" spans="1:13" x14ac:dyDescent="0.3">
      <c r="I98" s="55" t="s">
        <v>15</v>
      </c>
      <c r="J98" s="84"/>
      <c r="K98" s="84"/>
      <c r="L98" s="84"/>
      <c r="M98" s="84"/>
    </row>
    <row r="99" spans="1:13" x14ac:dyDescent="0.3">
      <c r="J99" s="84"/>
      <c r="K99" s="84"/>
      <c r="L99" s="84"/>
      <c r="M99" s="84"/>
    </row>
    <row r="100" spans="1:13" x14ac:dyDescent="0.3">
      <c r="J100" s="84"/>
      <c r="K100" s="84"/>
      <c r="L100" s="84"/>
      <c r="M100" s="84"/>
    </row>
    <row r="101" spans="1:13" x14ac:dyDescent="0.3">
      <c r="J101" s="84"/>
      <c r="K101" s="84"/>
      <c r="L101" s="84"/>
      <c r="M101" s="84"/>
    </row>
    <row r="102" spans="1:13" x14ac:dyDescent="0.3">
      <c r="J102" s="59"/>
      <c r="K102" s="59"/>
      <c r="L102" s="59"/>
      <c r="M102" s="59"/>
    </row>
    <row r="103" spans="1:13" x14ac:dyDescent="0.3"/>
    <row r="104" spans="1:13" ht="39.950000000000003" customHeight="1" x14ac:dyDescent="0.3">
      <c r="A104" s="83" t="s">
        <v>393</v>
      </c>
      <c r="B104" s="83"/>
      <c r="C104" s="83"/>
      <c r="D104" s="83"/>
      <c r="E104" s="83"/>
      <c r="I104" s="83" t="s">
        <v>394</v>
      </c>
      <c r="J104" s="83"/>
      <c r="K104" s="83"/>
      <c r="L104" s="83"/>
      <c r="M104" s="83"/>
    </row>
    <row r="105" spans="1:13" x14ac:dyDescent="0.3"/>
    <row r="106" spans="1:13" ht="39.950000000000003" customHeight="1" thickBot="1" x14ac:dyDescent="0.35">
      <c r="A106" s="61" t="s">
        <v>29</v>
      </c>
      <c r="B106" s="57">
        <v>10</v>
      </c>
      <c r="I106" s="64" t="s">
        <v>30</v>
      </c>
      <c r="J106" s="84" t="s">
        <v>592</v>
      </c>
      <c r="K106" s="84"/>
      <c r="L106" s="84"/>
      <c r="M106" s="84"/>
    </row>
    <row r="107" spans="1:13" ht="5.0999999999999996" customHeight="1" x14ac:dyDescent="0.3">
      <c r="A107" s="61"/>
      <c r="I107" s="65"/>
    </row>
    <row r="108" spans="1:13" ht="42.75" customHeight="1" thickBot="1" x14ac:dyDescent="0.35">
      <c r="A108" s="61" t="s">
        <v>586</v>
      </c>
      <c r="B108" s="57">
        <v>5</v>
      </c>
      <c r="I108" s="64" t="s">
        <v>31</v>
      </c>
      <c r="J108" s="84" t="s">
        <v>602</v>
      </c>
      <c r="K108" s="84"/>
      <c r="L108" s="84"/>
      <c r="M108" s="84"/>
    </row>
    <row r="109" spans="1:13" ht="42.75" customHeight="1" thickBot="1" x14ac:dyDescent="0.35">
      <c r="A109" s="61" t="s">
        <v>421</v>
      </c>
      <c r="B109" s="66">
        <v>0</v>
      </c>
      <c r="I109" s="64" t="s">
        <v>32</v>
      </c>
      <c r="J109" s="84" t="s">
        <v>593</v>
      </c>
      <c r="K109" s="84"/>
      <c r="L109" s="84"/>
      <c r="M109" s="84"/>
    </row>
    <row r="110" spans="1:13" ht="39.950000000000003" customHeight="1" x14ac:dyDescent="0.3">
      <c r="A110" s="55" t="s">
        <v>15</v>
      </c>
      <c r="B110" s="84"/>
      <c r="C110" s="84"/>
      <c r="D110" s="84"/>
      <c r="E110" s="84"/>
      <c r="I110" s="64" t="s">
        <v>33</v>
      </c>
      <c r="J110" s="84" t="s">
        <v>594</v>
      </c>
      <c r="K110" s="84"/>
      <c r="L110" s="84"/>
      <c r="M110" s="84"/>
    </row>
    <row r="111" spans="1:13" ht="5.0999999999999996" customHeight="1" x14ac:dyDescent="0.3">
      <c r="B111" s="84"/>
      <c r="C111" s="84"/>
      <c r="D111" s="84"/>
      <c r="E111" s="84"/>
      <c r="I111" s="65"/>
    </row>
    <row r="112" spans="1:13" ht="39.950000000000003" customHeight="1" x14ac:dyDescent="0.3">
      <c r="B112" s="84"/>
      <c r="C112" s="84"/>
      <c r="D112" s="84"/>
      <c r="E112" s="84"/>
      <c r="I112" s="64" t="s">
        <v>34</v>
      </c>
      <c r="J112" s="84">
        <v>0</v>
      </c>
      <c r="K112" s="84"/>
      <c r="L112" s="84"/>
      <c r="M112" s="84"/>
    </row>
    <row r="113" spans="1:13" ht="5.0999999999999996" customHeight="1" x14ac:dyDescent="0.3">
      <c r="B113" s="84"/>
      <c r="C113" s="84"/>
      <c r="D113" s="84"/>
      <c r="E113" s="84"/>
      <c r="I113" s="65"/>
    </row>
    <row r="114" spans="1:13" ht="39.950000000000003" customHeight="1" x14ac:dyDescent="0.3"/>
    <row r="115" spans="1:13" x14ac:dyDescent="0.3"/>
    <row r="116" spans="1:13" x14ac:dyDescent="0.3"/>
    <row r="117" spans="1:13" ht="39.950000000000003" customHeight="1" x14ac:dyDescent="0.3">
      <c r="A117" s="83" t="s">
        <v>395</v>
      </c>
      <c r="B117" s="83"/>
      <c r="C117" s="83"/>
      <c r="D117" s="83"/>
      <c r="E117" s="83"/>
      <c r="I117" s="83" t="s">
        <v>396</v>
      </c>
      <c r="J117" s="83"/>
      <c r="K117" s="83"/>
      <c r="L117" s="83"/>
      <c r="M117" s="83"/>
    </row>
    <row r="118" spans="1:13" ht="18" customHeight="1" x14ac:dyDescent="0.3"/>
    <row r="119" spans="1:13" ht="17.25" thickBot="1" x14ac:dyDescent="0.35">
      <c r="A119" s="61" t="s">
        <v>29</v>
      </c>
      <c r="B119" s="57">
        <v>18</v>
      </c>
      <c r="E119" s="67"/>
      <c r="I119" s="61" t="s">
        <v>35</v>
      </c>
      <c r="J119" s="57">
        <v>12</v>
      </c>
      <c r="M119" s="67"/>
    </row>
    <row r="120" spans="1:13" ht="5.0999999999999996" customHeight="1" x14ac:dyDescent="0.3">
      <c r="I120" s="68"/>
    </row>
    <row r="121" spans="1:13" ht="17.25" thickBot="1" x14ac:dyDescent="0.35">
      <c r="A121" s="61" t="s">
        <v>36</v>
      </c>
      <c r="B121" s="57">
        <v>31</v>
      </c>
      <c r="I121" s="61" t="s">
        <v>37</v>
      </c>
      <c r="J121" s="57">
        <v>6</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93"/>
      <c r="C128" s="94"/>
      <c r="D128" s="94"/>
      <c r="E128" s="95"/>
      <c r="I128" s="55" t="s">
        <v>15</v>
      </c>
      <c r="J128" s="84"/>
      <c r="K128" s="84"/>
      <c r="L128" s="84"/>
      <c r="M128" s="84"/>
    </row>
    <row r="129" spans="1:13" ht="18" customHeight="1" x14ac:dyDescent="0.3">
      <c r="B129" s="96"/>
      <c r="C129" s="97"/>
      <c r="D129" s="97"/>
      <c r="E129" s="98"/>
      <c r="J129" s="84"/>
      <c r="K129" s="84"/>
      <c r="L129" s="84"/>
      <c r="M129" s="84"/>
    </row>
    <row r="130" spans="1:13" ht="18" customHeight="1" x14ac:dyDescent="0.3">
      <c r="B130" s="99"/>
      <c r="C130" s="100"/>
      <c r="D130" s="100"/>
      <c r="E130" s="101"/>
      <c r="J130" s="84"/>
      <c r="K130" s="84"/>
      <c r="L130" s="84"/>
      <c r="M130" s="84"/>
    </row>
    <row r="131" spans="1:13" ht="18" customHeight="1" x14ac:dyDescent="0.3"/>
    <row r="132" spans="1:13" ht="27.95" customHeight="1" x14ac:dyDescent="0.3">
      <c r="I132" s="85" t="str">
        <f>IF((B119)&lt;&gt;(J119+J121+J123+J125), "NOTA: La suma de los Convenios celebrados derivados de conciliación señalados en el inciso a. de la pregunta 13 debe coincidir con la suma de los valores de los incisos de la pregunta 14.", "")</f>
        <v/>
      </c>
      <c r="J132" s="85"/>
      <c r="K132" s="85"/>
      <c r="L132" s="85"/>
      <c r="M132" s="85"/>
    </row>
    <row r="133" spans="1:13" ht="27.95" customHeight="1" x14ac:dyDescent="0.3">
      <c r="I133" s="85"/>
      <c r="J133" s="85"/>
      <c r="K133" s="85"/>
      <c r="L133" s="85"/>
      <c r="M133" s="85"/>
    </row>
    <row r="134" spans="1:13" ht="18" customHeight="1" x14ac:dyDescent="0.3"/>
    <row r="135" spans="1:13" ht="18" customHeight="1" x14ac:dyDescent="0.3"/>
    <row r="136" spans="1:13" ht="39.950000000000003" customHeight="1" x14ac:dyDescent="0.3">
      <c r="A136" s="83" t="s">
        <v>397</v>
      </c>
      <c r="B136" s="83"/>
      <c r="C136" s="83"/>
      <c r="D136" s="83"/>
      <c r="E136" s="83"/>
    </row>
    <row r="137" spans="1:13" ht="18" customHeight="1" x14ac:dyDescent="0.3"/>
    <row r="138" spans="1:13" x14ac:dyDescent="0.3">
      <c r="A138" s="90" t="s">
        <v>40</v>
      </c>
      <c r="B138" s="91"/>
      <c r="C138" s="92"/>
      <c r="I138" s="108" t="s">
        <v>398</v>
      </c>
      <c r="J138" s="108"/>
      <c r="K138" s="108"/>
      <c r="L138" s="108"/>
      <c r="M138" s="108"/>
    </row>
    <row r="139" spans="1:13" ht="30" x14ac:dyDescent="0.3">
      <c r="A139" s="69" t="s">
        <v>399</v>
      </c>
      <c r="B139" s="70" t="s">
        <v>41</v>
      </c>
      <c r="C139" s="70" t="s">
        <v>42</v>
      </c>
    </row>
    <row r="140" spans="1:13" ht="18" customHeight="1" thickBot="1" x14ac:dyDescent="0.35">
      <c r="A140" s="71" t="s">
        <v>43</v>
      </c>
      <c r="B140" s="72">
        <v>0</v>
      </c>
      <c r="C140" s="73">
        <f>IF(ISERROR(B140/$B$146),0,(B140/$B$146))</f>
        <v>0</v>
      </c>
      <c r="E140" s="85" t="str">
        <f>IF(AND(B146&lt;7, COUNT(J140:J146)&lt;&gt;B159), "NOTA: Es diferente la cantidad de asuntos colocados en la tabla izquierda que la reportada del lado derecho", "")</f>
        <v/>
      </c>
      <c r="F140" s="85"/>
      <c r="G140" s="85"/>
      <c r="I140" s="74" t="s">
        <v>400</v>
      </c>
      <c r="J140" s="75">
        <v>35</v>
      </c>
      <c r="L140" s="85" t="str">
        <f>IF(COUNTIF(J140:J146,0)&gt;0, "NOTA: No debe haber ningún cero (0) en esta sección. Puede dejarlo en blanco", "")</f>
        <v/>
      </c>
      <c r="M140" s="85"/>
    </row>
    <row r="141" spans="1:13" ht="18" customHeight="1" thickBot="1" x14ac:dyDescent="0.35">
      <c r="A141" s="71" t="s">
        <v>44</v>
      </c>
      <c r="B141" s="72">
        <v>0</v>
      </c>
      <c r="C141" s="73">
        <f t="shared" ref="C141:C145" si="2">IF(ISERROR(B141/$B$146),0,(B141/$B$146))</f>
        <v>0</v>
      </c>
      <c r="E141" s="85"/>
      <c r="F141" s="85"/>
      <c r="G141" s="85"/>
      <c r="I141" s="68"/>
      <c r="J141" s="75">
        <v>36</v>
      </c>
      <c r="L141" s="85"/>
      <c r="M141" s="85"/>
    </row>
    <row r="142" spans="1:13" ht="18" customHeight="1" thickBot="1" x14ac:dyDescent="0.35">
      <c r="A142" s="71" t="s">
        <v>45</v>
      </c>
      <c r="B142" s="72">
        <v>0</v>
      </c>
      <c r="C142" s="73">
        <f t="shared" si="2"/>
        <v>0</v>
      </c>
      <c r="E142" s="85"/>
      <c r="F142" s="85"/>
      <c r="G142" s="85"/>
      <c r="I142" s="68"/>
      <c r="J142" s="75">
        <v>37</v>
      </c>
      <c r="L142" s="85"/>
      <c r="M142" s="85"/>
    </row>
    <row r="143" spans="1:13" ht="18" customHeight="1" x14ac:dyDescent="0.3">
      <c r="A143" s="71" t="s">
        <v>46</v>
      </c>
      <c r="B143" s="72">
        <v>2</v>
      </c>
      <c r="C143" s="73">
        <f t="shared" si="2"/>
        <v>0.1111111111111111</v>
      </c>
      <c r="E143" s="85"/>
      <c r="F143" s="85"/>
      <c r="G143" s="85"/>
      <c r="I143" s="68"/>
      <c r="J143" s="68"/>
      <c r="L143" s="85"/>
      <c r="M143" s="85"/>
    </row>
    <row r="144" spans="1:13" ht="18" customHeight="1" thickBot="1" x14ac:dyDescent="0.35">
      <c r="A144" s="71" t="s">
        <v>47</v>
      </c>
      <c r="B144" s="72">
        <v>15</v>
      </c>
      <c r="C144" s="73">
        <f t="shared" si="2"/>
        <v>0.83333333333333337</v>
      </c>
      <c r="E144" s="85"/>
      <c r="F144" s="85"/>
      <c r="G144" s="85"/>
      <c r="I144" s="74" t="s">
        <v>401</v>
      </c>
      <c r="J144" s="75">
        <v>47</v>
      </c>
      <c r="L144" s="85"/>
      <c r="M144" s="85"/>
    </row>
    <row r="145" spans="1:13" ht="18" customHeight="1" thickBot="1" x14ac:dyDescent="0.35">
      <c r="A145" s="71" t="s">
        <v>48</v>
      </c>
      <c r="B145" s="72">
        <v>1</v>
      </c>
      <c r="C145" s="73">
        <f t="shared" si="2"/>
        <v>5.5555555555555552E-2</v>
      </c>
      <c r="E145" s="85"/>
      <c r="F145" s="85"/>
      <c r="G145" s="85"/>
      <c r="I145" s="68"/>
      <c r="J145" s="75">
        <v>43</v>
      </c>
      <c r="L145" s="85"/>
      <c r="M145" s="85"/>
    </row>
    <row r="146" spans="1:13" ht="18" customHeight="1" thickBot="1" x14ac:dyDescent="0.35">
      <c r="A146" s="70" t="s">
        <v>10</v>
      </c>
      <c r="B146" s="76">
        <f>SUM(B140:B145)</f>
        <v>18</v>
      </c>
      <c r="C146" s="77">
        <f>SUM(C140:C145)</f>
        <v>1</v>
      </c>
      <c r="E146" s="85"/>
      <c r="F146" s="85"/>
      <c r="G146" s="85"/>
      <c r="I146" s="68"/>
      <c r="J146" s="75">
        <v>42</v>
      </c>
      <c r="L146" s="85"/>
      <c r="M146" s="85"/>
    </row>
    <row r="147" spans="1:13" ht="18" customHeight="1" x14ac:dyDescent="0.3">
      <c r="E147" s="85"/>
      <c r="F147" s="85"/>
      <c r="G147" s="85"/>
    </row>
    <row r="148" spans="1:13" ht="18" customHeight="1" x14ac:dyDescent="0.3">
      <c r="A148" s="82" t="str">
        <f>IF(B146&lt;&gt;B119,"NOTA: La suma de los Convenios celebrados derivados de conciliación señalados en el inciso a. de la pregunta 13 debe coincidir con la suma de los valores de la presente tabla.","")</f>
        <v/>
      </c>
      <c r="B148" s="82"/>
      <c r="C148" s="82"/>
      <c r="E148" s="85"/>
      <c r="F148" s="85"/>
      <c r="G148" s="85"/>
      <c r="I148" s="109" t="s">
        <v>49</v>
      </c>
      <c r="J148" s="110" t="s">
        <v>588</v>
      </c>
      <c r="K148" s="110"/>
      <c r="L148" s="110"/>
      <c r="M148" s="110"/>
    </row>
    <row r="149" spans="1:13" ht="18" customHeight="1" x14ac:dyDescent="0.3">
      <c r="A149" s="82"/>
      <c r="B149" s="82"/>
      <c r="C149" s="82"/>
      <c r="E149" s="85"/>
      <c r="F149" s="85"/>
      <c r="G149" s="85"/>
      <c r="I149" s="109"/>
      <c r="J149" s="110"/>
      <c r="K149" s="110"/>
      <c r="L149" s="110"/>
      <c r="M149" s="110"/>
    </row>
    <row r="150" spans="1:13" ht="18" customHeight="1" x14ac:dyDescent="0.3">
      <c r="A150" s="82"/>
      <c r="B150" s="82"/>
      <c r="C150" s="82"/>
      <c r="E150" s="85"/>
      <c r="F150" s="85"/>
      <c r="G150" s="85"/>
      <c r="I150" s="109"/>
      <c r="J150" s="110"/>
      <c r="K150" s="110"/>
      <c r="L150" s="110"/>
      <c r="M150" s="110"/>
    </row>
    <row r="151" spans="1:13" ht="18" customHeight="1" x14ac:dyDescent="0.3">
      <c r="A151" s="82"/>
      <c r="B151" s="82"/>
      <c r="C151" s="82"/>
      <c r="E151" s="85"/>
      <c r="F151" s="85"/>
      <c r="G151" s="85"/>
      <c r="I151" s="109"/>
      <c r="J151" s="110"/>
      <c r="K151" s="110"/>
      <c r="L151" s="110"/>
      <c r="M151" s="110"/>
    </row>
    <row r="152" spans="1:13" ht="18" customHeight="1" x14ac:dyDescent="0.3">
      <c r="A152" s="82"/>
      <c r="B152" s="82"/>
      <c r="C152" s="82"/>
      <c r="E152" s="85"/>
      <c r="F152" s="85"/>
      <c r="G152" s="85"/>
      <c r="I152" s="109"/>
      <c r="J152" s="110"/>
      <c r="K152" s="110"/>
      <c r="L152" s="110"/>
      <c r="M152" s="110"/>
    </row>
    <row r="153" spans="1:13" ht="18" customHeight="1" x14ac:dyDescent="0.3">
      <c r="A153" s="82"/>
      <c r="B153" s="82"/>
      <c r="C153" s="82"/>
      <c r="E153" s="85"/>
      <c r="F153" s="85"/>
      <c r="G153" s="85"/>
    </row>
    <row r="154" spans="1:13" ht="18" customHeight="1" x14ac:dyDescent="0.3">
      <c r="A154" s="82"/>
      <c r="B154" s="82"/>
      <c r="C154" s="82"/>
      <c r="I154" s="55" t="s">
        <v>50</v>
      </c>
      <c r="J154" s="84" t="s">
        <v>595</v>
      </c>
      <c r="K154" s="84"/>
      <c r="L154" s="84"/>
      <c r="M154" s="84"/>
    </row>
    <row r="155" spans="1:13" ht="18" customHeight="1" x14ac:dyDescent="0.3">
      <c r="A155" s="82"/>
      <c r="B155" s="82"/>
      <c r="C155" s="82"/>
      <c r="I155" s="55"/>
      <c r="J155" s="84"/>
      <c r="K155" s="84"/>
      <c r="L155" s="84"/>
      <c r="M155" s="84"/>
    </row>
    <row r="156" spans="1:13" ht="18" customHeight="1" x14ac:dyDescent="0.3">
      <c r="A156" s="82"/>
      <c r="B156" s="82"/>
      <c r="C156" s="82"/>
      <c r="J156" s="84"/>
      <c r="K156" s="84"/>
      <c r="L156" s="84"/>
      <c r="M156" s="84"/>
    </row>
    <row r="157" spans="1:13" ht="18" customHeight="1" x14ac:dyDescent="0.3"/>
    <row r="158" spans="1:13" ht="18" customHeight="1" x14ac:dyDescent="0.3"/>
    <row r="159" spans="1:13" x14ac:dyDescent="0.3">
      <c r="A159" s="90" t="s">
        <v>51</v>
      </c>
      <c r="B159" s="91"/>
      <c r="C159" s="92"/>
      <c r="I159" s="108" t="s">
        <v>402</v>
      </c>
      <c r="J159" s="108"/>
      <c r="K159" s="108"/>
      <c r="L159" s="108"/>
      <c r="M159" s="108"/>
    </row>
    <row r="160" spans="1:13" ht="30" x14ac:dyDescent="0.3">
      <c r="A160" s="69" t="s">
        <v>399</v>
      </c>
      <c r="B160" s="70" t="s">
        <v>41</v>
      </c>
      <c r="C160" s="70" t="s">
        <v>42</v>
      </c>
    </row>
    <row r="161" spans="1:13" ht="18" customHeight="1" thickBot="1" x14ac:dyDescent="0.35">
      <c r="A161" s="71" t="s">
        <v>43</v>
      </c>
      <c r="B161" s="72">
        <v>31</v>
      </c>
      <c r="C161" s="73">
        <f>IF(ISERROR(B161/$B$167),0,(B161/$B$167))</f>
        <v>1</v>
      </c>
      <c r="E161" s="85" t="str">
        <f>IF(AND(B167&lt;7, COUNT(J161:J167)&lt;&gt;B167), "NOTA: Es diferente la cantidad de asuntos colocados en la tabla izquierda que la reportada del lado derecho", "")</f>
        <v/>
      </c>
      <c r="F161" s="85"/>
      <c r="G161" s="85"/>
      <c r="I161" s="74" t="s">
        <v>400</v>
      </c>
      <c r="J161" s="75">
        <v>31</v>
      </c>
      <c r="L161" s="85" t="str">
        <f>IF(COUNTIF(J161:J167,0)&gt;0, "NOTA: No debe haber ningún cero (0) en esta sección. Puede dejarlo en blanco", "")</f>
        <v/>
      </c>
      <c r="M161" s="85"/>
    </row>
    <row r="162" spans="1:13" ht="18" customHeight="1" thickBot="1" x14ac:dyDescent="0.35">
      <c r="A162" s="71" t="s">
        <v>44</v>
      </c>
      <c r="B162" s="72">
        <v>0</v>
      </c>
      <c r="C162" s="73">
        <f t="shared" ref="C162:C166" si="3">IF(ISERROR(B162/$B$167),0,(B162/$B$167))</f>
        <v>0</v>
      </c>
      <c r="E162" s="85"/>
      <c r="F162" s="85"/>
      <c r="G162" s="85"/>
      <c r="I162" s="68"/>
      <c r="J162" s="75"/>
      <c r="L162" s="85"/>
      <c r="M162" s="85"/>
    </row>
    <row r="163" spans="1:13" ht="18" customHeight="1" thickBot="1" x14ac:dyDescent="0.35">
      <c r="A163" s="71" t="s">
        <v>45</v>
      </c>
      <c r="B163" s="72">
        <v>0</v>
      </c>
      <c r="C163" s="73">
        <f t="shared" si="3"/>
        <v>0</v>
      </c>
      <c r="E163" s="85"/>
      <c r="F163" s="85"/>
      <c r="G163" s="85"/>
      <c r="I163" s="68"/>
      <c r="J163" s="75"/>
      <c r="L163" s="85"/>
      <c r="M163" s="85"/>
    </row>
    <row r="164" spans="1:13" ht="18" customHeight="1" x14ac:dyDescent="0.3">
      <c r="A164" s="71" t="s">
        <v>46</v>
      </c>
      <c r="B164" s="72">
        <v>0</v>
      </c>
      <c r="C164" s="73">
        <f t="shared" si="3"/>
        <v>0</v>
      </c>
      <c r="E164" s="85"/>
      <c r="F164" s="85"/>
      <c r="G164" s="85"/>
      <c r="I164" s="68"/>
      <c r="J164" s="68"/>
      <c r="L164" s="85"/>
      <c r="M164" s="85"/>
    </row>
    <row r="165" spans="1:13" ht="18" customHeight="1" thickBot="1" x14ac:dyDescent="0.35">
      <c r="A165" s="71" t="s">
        <v>47</v>
      </c>
      <c r="B165" s="72">
        <v>0</v>
      </c>
      <c r="C165" s="73">
        <f t="shared" si="3"/>
        <v>0</v>
      </c>
      <c r="E165" s="85"/>
      <c r="F165" s="85"/>
      <c r="G165" s="85"/>
      <c r="I165" s="74" t="s">
        <v>401</v>
      </c>
      <c r="J165" s="75"/>
      <c r="L165" s="85"/>
      <c r="M165" s="85"/>
    </row>
    <row r="166" spans="1:13" ht="18" customHeight="1" thickBot="1" x14ac:dyDescent="0.35">
      <c r="A166" s="71" t="s">
        <v>48</v>
      </c>
      <c r="B166" s="72">
        <v>0</v>
      </c>
      <c r="C166" s="73">
        <f t="shared" si="3"/>
        <v>0</v>
      </c>
      <c r="E166" s="85"/>
      <c r="F166" s="85"/>
      <c r="G166" s="85"/>
      <c r="I166" s="68"/>
      <c r="J166" s="75"/>
      <c r="L166" s="85"/>
      <c r="M166" s="85"/>
    </row>
    <row r="167" spans="1:13" ht="18" customHeight="1" thickBot="1" x14ac:dyDescent="0.35">
      <c r="A167" s="70" t="s">
        <v>10</v>
      </c>
      <c r="B167" s="76">
        <f>SUM(B161:B166)</f>
        <v>31</v>
      </c>
      <c r="C167" s="77">
        <f>SUM(C161:C166)</f>
        <v>1</v>
      </c>
      <c r="E167" s="85"/>
      <c r="F167" s="85"/>
      <c r="G167" s="85"/>
      <c r="I167" s="68"/>
      <c r="J167" s="75"/>
      <c r="L167" s="85"/>
      <c r="M167" s="85"/>
    </row>
    <row r="168" spans="1:13" ht="18" customHeight="1" x14ac:dyDescent="0.3">
      <c r="E168" s="85"/>
      <c r="F168" s="85"/>
      <c r="G168" s="85"/>
    </row>
    <row r="169" spans="1:13" ht="18" customHeight="1" x14ac:dyDescent="0.3">
      <c r="A169" s="82" t="str">
        <f>IF(B167&lt;&gt;B121,"NOTA: La suma de las Ratificaciones de convenio señalados en el inciso b. de la pregunta 13 debe coincidir con la suma de los valores de la presente tabla.","")</f>
        <v/>
      </c>
      <c r="B169" s="82"/>
      <c r="C169" s="82"/>
      <c r="E169" s="85"/>
      <c r="F169" s="85"/>
      <c r="G169" s="85"/>
      <c r="I169" s="109" t="s">
        <v>49</v>
      </c>
      <c r="J169" s="110" t="s">
        <v>588</v>
      </c>
      <c r="K169" s="110"/>
      <c r="L169" s="110"/>
      <c r="M169" s="110"/>
    </row>
    <row r="170" spans="1:13" ht="18" customHeight="1" x14ac:dyDescent="0.3">
      <c r="A170" s="82"/>
      <c r="B170" s="82"/>
      <c r="C170" s="82"/>
      <c r="E170" s="85"/>
      <c r="F170" s="85"/>
      <c r="G170" s="85"/>
      <c r="I170" s="109"/>
      <c r="J170" s="110"/>
      <c r="K170" s="110"/>
      <c r="L170" s="110"/>
      <c r="M170" s="110"/>
    </row>
    <row r="171" spans="1:13" ht="18" customHeight="1" x14ac:dyDescent="0.3">
      <c r="A171" s="82"/>
      <c r="B171" s="82"/>
      <c r="C171" s="82"/>
      <c r="E171" s="85"/>
      <c r="F171" s="85"/>
      <c r="G171" s="85"/>
      <c r="I171" s="109"/>
      <c r="J171" s="110"/>
      <c r="K171" s="110"/>
      <c r="L171" s="110"/>
      <c r="M171" s="110"/>
    </row>
    <row r="172" spans="1:13" ht="18" customHeight="1" x14ac:dyDescent="0.3">
      <c r="A172" s="82"/>
      <c r="B172" s="82"/>
      <c r="C172" s="82"/>
      <c r="E172" s="85"/>
      <c r="F172" s="85"/>
      <c r="G172" s="85"/>
      <c r="I172" s="109"/>
      <c r="J172" s="110"/>
      <c r="K172" s="110"/>
      <c r="L172" s="110"/>
      <c r="M172" s="110"/>
    </row>
    <row r="173" spans="1:13" ht="18" customHeight="1" x14ac:dyDescent="0.3">
      <c r="A173" s="82"/>
      <c r="B173" s="82"/>
      <c r="C173" s="82"/>
      <c r="E173" s="85"/>
      <c r="F173" s="85"/>
      <c r="G173" s="85"/>
      <c r="I173" s="109"/>
      <c r="J173" s="110"/>
      <c r="K173" s="110"/>
      <c r="L173" s="110"/>
      <c r="M173" s="110"/>
    </row>
    <row r="174" spans="1:13" ht="18" customHeight="1" x14ac:dyDescent="0.3">
      <c r="A174" s="82"/>
      <c r="B174" s="82"/>
      <c r="C174" s="82"/>
      <c r="E174" s="85"/>
      <c r="F174" s="85"/>
      <c r="G174" s="85"/>
    </row>
    <row r="175" spans="1:13" ht="18" customHeight="1" x14ac:dyDescent="0.3">
      <c r="A175" s="82"/>
      <c r="B175" s="82"/>
      <c r="C175" s="82"/>
      <c r="I175" s="55" t="s">
        <v>50</v>
      </c>
      <c r="J175" s="84"/>
      <c r="K175" s="84"/>
      <c r="L175" s="84"/>
      <c r="M175" s="84"/>
    </row>
    <row r="176" spans="1:13" ht="18" customHeight="1" x14ac:dyDescent="0.3">
      <c r="A176" s="82"/>
      <c r="B176" s="82"/>
      <c r="C176" s="82"/>
      <c r="I176" s="55"/>
      <c r="J176" s="84"/>
      <c r="K176" s="84"/>
      <c r="L176" s="84"/>
      <c r="M176" s="84"/>
    </row>
    <row r="177" spans="1:13" ht="18" customHeight="1" x14ac:dyDescent="0.3">
      <c r="A177" s="82"/>
      <c r="B177" s="82"/>
      <c r="C177" s="82"/>
      <c r="J177" s="84"/>
      <c r="K177" s="84"/>
      <c r="L177" s="84"/>
      <c r="M177" s="84"/>
    </row>
    <row r="178" spans="1:13" ht="18" customHeight="1" x14ac:dyDescent="0.3"/>
    <row r="179" spans="1:13" ht="18" customHeight="1" x14ac:dyDescent="0.3"/>
    <row r="180" spans="1:13" ht="39.950000000000003" customHeight="1" x14ac:dyDescent="0.3">
      <c r="A180" s="83" t="s">
        <v>403</v>
      </c>
      <c r="B180" s="83"/>
      <c r="C180" s="83"/>
      <c r="D180" s="83"/>
      <c r="E180" s="83"/>
      <c r="I180" s="83" t="s">
        <v>26</v>
      </c>
      <c r="J180" s="83"/>
      <c r="K180" s="83"/>
      <c r="L180" s="83"/>
      <c r="M180" s="83"/>
    </row>
    <row r="181" spans="1:13" ht="18" customHeight="1" x14ac:dyDescent="0.3"/>
    <row r="182" spans="1:13" ht="39.950000000000003" customHeight="1" thickBot="1" x14ac:dyDescent="0.35">
      <c r="A182" s="64" t="s">
        <v>30</v>
      </c>
      <c r="B182" s="84" t="s">
        <v>603</v>
      </c>
      <c r="C182" s="84"/>
      <c r="D182" s="84"/>
      <c r="E182" s="84"/>
      <c r="I182" s="78" t="s">
        <v>404</v>
      </c>
      <c r="J182" s="61" t="s">
        <v>29</v>
      </c>
      <c r="K182" s="86">
        <v>658553.51</v>
      </c>
      <c r="L182" s="86"/>
    </row>
    <row r="183" spans="1:13" ht="5.0999999999999996" customHeight="1" x14ac:dyDescent="0.3">
      <c r="A183" s="65"/>
      <c r="K183" s="114"/>
      <c r="L183" s="114"/>
    </row>
    <row r="184" spans="1:13" ht="39.950000000000003" customHeight="1" thickBot="1" x14ac:dyDescent="0.35">
      <c r="A184" s="64" t="s">
        <v>31</v>
      </c>
      <c r="B184" s="84">
        <v>0</v>
      </c>
      <c r="C184" s="84"/>
      <c r="D184" s="84"/>
      <c r="E184" s="84"/>
      <c r="J184" s="61" t="s">
        <v>52</v>
      </c>
      <c r="K184" s="86">
        <v>1163761.44</v>
      </c>
      <c r="L184" s="86"/>
    </row>
    <row r="185" spans="1:13" ht="9.9499999999999993" customHeight="1" x14ac:dyDescent="0.3">
      <c r="A185" s="65"/>
      <c r="K185" s="114"/>
      <c r="L185" s="114"/>
    </row>
    <row r="186" spans="1:13" ht="39.950000000000003" customHeight="1" thickBot="1" x14ac:dyDescent="0.35">
      <c r="A186" s="64" t="s">
        <v>32</v>
      </c>
      <c r="B186" s="84">
        <v>0</v>
      </c>
      <c r="C186" s="84"/>
      <c r="D186" s="84"/>
      <c r="E186" s="84"/>
      <c r="I186" s="78" t="s">
        <v>405</v>
      </c>
      <c r="J186" s="61" t="s">
        <v>29</v>
      </c>
      <c r="K186" s="86">
        <v>269829.51</v>
      </c>
      <c r="L186" s="86"/>
    </row>
    <row r="187" spans="1:13" ht="5.0999999999999996" customHeight="1" x14ac:dyDescent="0.3">
      <c r="A187" s="65"/>
      <c r="K187" s="114"/>
      <c r="L187" s="114"/>
    </row>
    <row r="188" spans="1:13" ht="39.950000000000003" customHeight="1" thickBot="1" x14ac:dyDescent="0.35">
      <c r="A188" s="64" t="s">
        <v>33</v>
      </c>
      <c r="B188" s="84">
        <v>0</v>
      </c>
      <c r="C188" s="84"/>
      <c r="D188" s="84"/>
      <c r="E188" s="84"/>
      <c r="J188" s="61" t="s">
        <v>52</v>
      </c>
      <c r="K188" s="86">
        <v>903761.44</v>
      </c>
      <c r="L188" s="86"/>
    </row>
    <row r="189" spans="1:13" ht="9.9499999999999993" customHeight="1" x14ac:dyDescent="0.3">
      <c r="A189" s="65"/>
    </row>
    <row r="190" spans="1:13" ht="39.950000000000003" customHeight="1" thickBot="1" x14ac:dyDescent="0.35">
      <c r="A190" s="64" t="s">
        <v>34</v>
      </c>
      <c r="B190" s="84">
        <v>0</v>
      </c>
      <c r="C190" s="84"/>
      <c r="D190" s="84"/>
      <c r="E190" s="84"/>
      <c r="I190" s="87" t="s">
        <v>406</v>
      </c>
      <c r="J190" s="87"/>
      <c r="K190" s="88">
        <v>40</v>
      </c>
      <c r="L190" s="88"/>
    </row>
    <row r="191" spans="1:13" ht="5.0999999999999996" customHeight="1" x14ac:dyDescent="0.3"/>
    <row r="192" spans="1:13" ht="30" customHeight="1" thickBot="1" x14ac:dyDescent="0.35">
      <c r="I192" s="87" t="s">
        <v>407</v>
      </c>
      <c r="J192" s="87"/>
      <c r="K192" s="88">
        <v>132</v>
      </c>
      <c r="L192" s="88"/>
    </row>
    <row r="193" spans="1:13" ht="18" customHeight="1" x14ac:dyDescent="0.3">
      <c r="B193" s="85" t="str">
        <f>IF(COUNTIF(K182:L192,0)&gt;0, "NOTA: No deben existir espacios en blanco ni datos en cero. Si el dato es $0, es decir, no hubo montos acordados ni pagados, será necesario aclararlo al presentar sus cifras.", "")</f>
        <v/>
      </c>
      <c r="C193" s="85"/>
      <c r="D193" s="85"/>
      <c r="E193" s="85"/>
    </row>
    <row r="194" spans="1:13" ht="57.75" customHeight="1" x14ac:dyDescent="0.3">
      <c r="B194" s="85"/>
      <c r="C194" s="85"/>
      <c r="D194" s="85"/>
      <c r="E194" s="85"/>
      <c r="I194" s="55" t="s">
        <v>15</v>
      </c>
      <c r="J194" s="93"/>
      <c r="K194" s="94"/>
      <c r="L194" s="94"/>
      <c r="M194" s="95"/>
    </row>
    <row r="195" spans="1:13" ht="18" customHeight="1" x14ac:dyDescent="0.3">
      <c r="C195" s="79"/>
      <c r="D195" s="79"/>
      <c r="E195" s="79"/>
      <c r="J195" s="96"/>
      <c r="K195" s="97"/>
      <c r="L195" s="97"/>
      <c r="M195" s="98"/>
    </row>
    <row r="196" spans="1:13" ht="18" customHeight="1" x14ac:dyDescent="0.3">
      <c r="J196" s="99"/>
      <c r="K196" s="100"/>
      <c r="L196" s="100"/>
      <c r="M196" s="101"/>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89" t="s">
        <v>54</v>
      </c>
      <c r="B200" s="89"/>
      <c r="C200" s="89"/>
      <c r="D200" s="89"/>
      <c r="E200" s="57">
        <v>0</v>
      </c>
      <c r="I200" s="55" t="s">
        <v>15</v>
      </c>
      <c r="J200" s="84" t="s">
        <v>604</v>
      </c>
      <c r="K200" s="84"/>
      <c r="L200" s="84"/>
      <c r="M200" s="84"/>
    </row>
    <row r="201" spans="1:13" x14ac:dyDescent="0.3">
      <c r="J201" s="84"/>
      <c r="K201" s="84"/>
      <c r="L201" s="84"/>
      <c r="M201" s="84"/>
    </row>
    <row r="202" spans="1:13" x14ac:dyDescent="0.3">
      <c r="J202" s="56"/>
      <c r="K202" s="56"/>
      <c r="L202" s="56"/>
      <c r="M202" s="56"/>
    </row>
    <row r="203" spans="1:13" ht="18" customHeight="1" x14ac:dyDescent="0.3"/>
    <row r="204" spans="1:13" ht="39.950000000000003" customHeight="1" x14ac:dyDescent="0.3">
      <c r="A204" s="83" t="s">
        <v>408</v>
      </c>
      <c r="B204" s="83"/>
      <c r="C204" s="83"/>
      <c r="D204" s="83"/>
      <c r="E204" s="83"/>
      <c r="I204" s="83" t="s">
        <v>409</v>
      </c>
      <c r="J204" s="83"/>
      <c r="K204" s="83"/>
      <c r="L204" s="83"/>
      <c r="M204" s="83"/>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1</v>
      </c>
      <c r="I208" s="59" t="s">
        <v>56</v>
      </c>
      <c r="J208" s="57">
        <v>0</v>
      </c>
    </row>
    <row r="209" spans="1:13" ht="18" customHeight="1" x14ac:dyDescent="0.3"/>
    <row r="210" spans="1:13" ht="18" customHeight="1" x14ac:dyDescent="0.3">
      <c r="A210" s="55" t="s">
        <v>15</v>
      </c>
      <c r="B210" s="84"/>
      <c r="C210" s="84"/>
      <c r="D210" s="84"/>
      <c r="E210" s="84"/>
      <c r="I210" s="55" t="s">
        <v>15</v>
      </c>
      <c r="J210" s="84"/>
      <c r="K210" s="84"/>
      <c r="L210" s="84"/>
      <c r="M210" s="84"/>
    </row>
    <row r="211" spans="1:13" ht="18" customHeight="1" x14ac:dyDescent="0.3">
      <c r="B211" s="84"/>
      <c r="C211" s="84"/>
      <c r="D211" s="84"/>
      <c r="E211" s="84"/>
      <c r="J211" s="84"/>
      <c r="K211" s="84"/>
      <c r="L211" s="84"/>
      <c r="M211" s="84"/>
    </row>
    <row r="212" spans="1:13" ht="18" customHeight="1" x14ac:dyDescent="0.3">
      <c r="B212" s="84"/>
      <c r="C212" s="84"/>
      <c r="D212" s="84"/>
      <c r="E212" s="84"/>
      <c r="J212" s="84"/>
      <c r="K212" s="84"/>
      <c r="L212" s="84"/>
      <c r="M212" s="84"/>
    </row>
    <row r="213" spans="1:13" ht="18" customHeight="1" x14ac:dyDescent="0.3"/>
    <row r="214" spans="1:13" ht="18" customHeight="1" x14ac:dyDescent="0.3"/>
    <row r="215" spans="1:13" ht="54" customHeight="1" x14ac:dyDescent="0.3">
      <c r="A215" s="83" t="s">
        <v>410</v>
      </c>
      <c r="B215" s="83"/>
      <c r="C215" s="83"/>
      <c r="D215" s="83"/>
      <c r="E215" s="83"/>
      <c r="I215" s="83" t="s">
        <v>411</v>
      </c>
      <c r="J215" s="83"/>
      <c r="K215" s="83"/>
      <c r="L215" s="83"/>
      <c r="M215" s="83"/>
    </row>
    <row r="216" spans="1:13" x14ac:dyDescent="0.3"/>
    <row r="217" spans="1:13" ht="45.75" thickBot="1" x14ac:dyDescent="0.35">
      <c r="A217" s="89" t="s">
        <v>57</v>
      </c>
      <c r="B217" s="89"/>
      <c r="I217" s="61" t="s">
        <v>412</v>
      </c>
      <c r="J217" s="57">
        <v>0</v>
      </c>
    </row>
    <row r="218" spans="1:13" ht="5.0999999999999996" customHeight="1" x14ac:dyDescent="0.3"/>
    <row r="219" spans="1:13" ht="18" customHeight="1" thickBot="1" x14ac:dyDescent="0.35">
      <c r="A219" s="59" t="s">
        <v>55</v>
      </c>
      <c r="B219" s="57">
        <v>0</v>
      </c>
      <c r="I219" s="59" t="s">
        <v>56</v>
      </c>
      <c r="J219" s="57">
        <v>3</v>
      </c>
    </row>
    <row r="220" spans="1:13" ht="5.0999999999999996" customHeight="1" x14ac:dyDescent="0.3"/>
    <row r="221" spans="1:13" ht="18" customHeight="1" thickBot="1" x14ac:dyDescent="0.35">
      <c r="A221" s="59" t="s">
        <v>56</v>
      </c>
      <c r="B221" s="57">
        <v>0</v>
      </c>
      <c r="I221" s="55" t="s">
        <v>15</v>
      </c>
      <c r="J221" s="84"/>
      <c r="K221" s="84"/>
      <c r="L221" s="84"/>
      <c r="M221" s="84"/>
    </row>
    <row r="222" spans="1:13" x14ac:dyDescent="0.3">
      <c r="J222" s="84"/>
      <c r="K222" s="84"/>
      <c r="L222" s="84"/>
      <c r="M222" s="84"/>
    </row>
    <row r="223" spans="1:13" x14ac:dyDescent="0.3">
      <c r="A223" s="55" t="s">
        <v>15</v>
      </c>
      <c r="B223" s="84"/>
      <c r="C223" s="84"/>
      <c r="D223" s="84"/>
      <c r="E223" s="84"/>
      <c r="J223" s="84"/>
      <c r="K223" s="84"/>
      <c r="L223" s="84"/>
      <c r="M223" s="84"/>
    </row>
    <row r="224" spans="1:13" x14ac:dyDescent="0.3">
      <c r="B224" s="84"/>
      <c r="C224" s="84"/>
      <c r="D224" s="84"/>
      <c r="E224" s="84"/>
    </row>
    <row r="225" spans="1:13" x14ac:dyDescent="0.3">
      <c r="B225" s="84"/>
      <c r="C225" s="84"/>
      <c r="D225" s="84"/>
      <c r="E225" s="84"/>
    </row>
    <row r="226" spans="1:13" x14ac:dyDescent="0.3"/>
    <row r="227" spans="1:13" x14ac:dyDescent="0.3"/>
    <row r="228" spans="1:13" ht="18" customHeight="1" x14ac:dyDescent="0.3">
      <c r="A228" s="89" t="s">
        <v>58</v>
      </c>
      <c r="B228" s="89"/>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4"/>
      <c r="C234" s="84"/>
      <c r="D234" s="84"/>
      <c r="E234" s="84"/>
    </row>
    <row r="235" spans="1:13" x14ac:dyDescent="0.3">
      <c r="B235" s="84"/>
      <c r="C235" s="84"/>
      <c r="D235" s="84"/>
      <c r="E235" s="84"/>
    </row>
    <row r="236" spans="1:13" x14ac:dyDescent="0.3">
      <c r="B236" s="84"/>
      <c r="C236" s="84"/>
      <c r="D236" s="84"/>
      <c r="E236" s="84"/>
    </row>
    <row r="237" spans="1:13" x14ac:dyDescent="0.3"/>
    <row r="238" spans="1:13" x14ac:dyDescent="0.3"/>
    <row r="239" spans="1:13" ht="39.950000000000003" customHeight="1" x14ac:dyDescent="0.3">
      <c r="A239" s="83" t="s">
        <v>413</v>
      </c>
      <c r="B239" s="83"/>
      <c r="C239" s="83"/>
      <c r="D239" s="83"/>
      <c r="E239" s="83"/>
      <c r="I239" s="83" t="s">
        <v>414</v>
      </c>
      <c r="J239" s="83"/>
      <c r="K239" s="83"/>
      <c r="L239" s="83"/>
      <c r="M239" s="83"/>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4"/>
      <c r="C245" s="84"/>
      <c r="D245" s="84"/>
      <c r="E245" s="84"/>
      <c r="I245" s="55" t="s">
        <v>15</v>
      </c>
      <c r="J245" s="84"/>
      <c r="K245" s="84"/>
      <c r="L245" s="84"/>
      <c r="M245" s="84"/>
    </row>
    <row r="246" spans="1:26" x14ac:dyDescent="0.3">
      <c r="B246" s="84"/>
      <c r="C246" s="84"/>
      <c r="D246" s="84"/>
      <c r="E246" s="84"/>
      <c r="J246" s="84"/>
      <c r="K246" s="84"/>
      <c r="L246" s="84"/>
      <c r="M246" s="84"/>
    </row>
    <row r="247" spans="1:26" x14ac:dyDescent="0.3">
      <c r="B247" s="84"/>
      <c r="C247" s="84"/>
      <c r="D247" s="84"/>
      <c r="E247" s="84"/>
      <c r="J247" s="84"/>
      <c r="K247" s="84"/>
      <c r="L247" s="84"/>
      <c r="M247" s="84"/>
    </row>
    <row r="248" spans="1:26" x14ac:dyDescent="0.3"/>
    <row r="249" spans="1:26" x14ac:dyDescent="0.3"/>
    <row r="250" spans="1:26" ht="39.950000000000003" customHeight="1" x14ac:dyDescent="0.3">
      <c r="A250" s="89" t="s">
        <v>415</v>
      </c>
      <c r="B250" s="89"/>
      <c r="C250" s="89"/>
      <c r="D250" s="89"/>
      <c r="E250" s="89"/>
      <c r="I250" s="83" t="s">
        <v>416</v>
      </c>
      <c r="J250" s="83"/>
      <c r="K250" s="83"/>
      <c r="L250" s="83"/>
      <c r="M250" s="83"/>
    </row>
    <row r="251" spans="1:26" x14ac:dyDescent="0.3"/>
    <row r="252" spans="1:26" ht="39.950000000000003" customHeight="1" thickBot="1" x14ac:dyDescent="0.35">
      <c r="A252" s="59" t="s">
        <v>55</v>
      </c>
      <c r="B252" s="57">
        <v>0</v>
      </c>
      <c r="I252" s="64" t="s">
        <v>30</v>
      </c>
      <c r="J252" s="84"/>
      <c r="K252" s="84"/>
      <c r="L252" s="84"/>
      <c r="M252" s="84"/>
    </row>
    <row r="253" spans="1:26" ht="5.0999999999999996" customHeight="1" x14ac:dyDescent="0.3">
      <c r="I253" s="65"/>
    </row>
    <row r="254" spans="1:26" ht="39.950000000000003" customHeight="1" thickBot="1" x14ac:dyDescent="0.35">
      <c r="A254" s="59" t="s">
        <v>56</v>
      </c>
      <c r="B254" s="57">
        <v>0</v>
      </c>
      <c r="I254" s="64" t="s">
        <v>31</v>
      </c>
      <c r="J254" s="84"/>
      <c r="K254" s="84"/>
      <c r="L254" s="84"/>
      <c r="M254" s="84"/>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4"/>
      <c r="C256" s="84"/>
      <c r="D256" s="84"/>
      <c r="E256" s="84"/>
      <c r="I256" s="64" t="s">
        <v>32</v>
      </c>
      <c r="J256" s="84"/>
      <c r="K256" s="84"/>
      <c r="L256" s="84"/>
      <c r="M256" s="84"/>
    </row>
    <row r="257" spans="1:13" ht="5.0999999999999996" customHeight="1" x14ac:dyDescent="0.3">
      <c r="B257" s="84"/>
      <c r="C257" s="84"/>
      <c r="D257" s="84"/>
      <c r="E257" s="84"/>
      <c r="I257" s="65"/>
    </row>
    <row r="258" spans="1:13" ht="39.950000000000003" customHeight="1" x14ac:dyDescent="0.3">
      <c r="B258" s="84"/>
      <c r="C258" s="84"/>
      <c r="D258" s="84"/>
      <c r="E258" s="84"/>
      <c r="I258" s="64" t="s">
        <v>33</v>
      </c>
      <c r="J258" s="84"/>
      <c r="K258" s="84"/>
      <c r="L258" s="84"/>
      <c r="M258" s="84"/>
    </row>
    <row r="259" spans="1:13" ht="5.0999999999999996" customHeight="1" x14ac:dyDescent="0.3">
      <c r="I259" s="65"/>
    </row>
    <row r="260" spans="1:13" ht="39.950000000000003" customHeight="1" x14ac:dyDescent="0.3">
      <c r="I260" s="64" t="s">
        <v>34</v>
      </c>
      <c r="J260" s="84"/>
      <c r="K260" s="84"/>
      <c r="L260" s="84"/>
      <c r="M260" s="84"/>
    </row>
    <row r="261" spans="1:13" ht="18" customHeight="1" x14ac:dyDescent="0.3"/>
    <row r="262" spans="1:13" x14ac:dyDescent="0.3"/>
    <row r="263" spans="1:13" ht="54" customHeight="1" x14ac:dyDescent="0.3">
      <c r="A263" s="83" t="s">
        <v>417</v>
      </c>
      <c r="B263" s="83"/>
      <c r="C263" s="83"/>
      <c r="D263" s="83"/>
      <c r="E263" s="83"/>
    </row>
    <row r="264" spans="1:13" x14ac:dyDescent="0.3"/>
    <row r="265" spans="1:13" ht="18" customHeight="1" thickBot="1" x14ac:dyDescent="0.35">
      <c r="A265" s="59" t="s">
        <v>59</v>
      </c>
      <c r="B265" s="57">
        <v>0</v>
      </c>
      <c r="I265" s="55" t="s">
        <v>15</v>
      </c>
      <c r="J265" s="84"/>
      <c r="K265" s="84"/>
      <c r="L265" s="84"/>
      <c r="M265" s="84"/>
    </row>
    <row r="266" spans="1:13" ht="5.0999999999999996" customHeight="1" x14ac:dyDescent="0.3">
      <c r="J266" s="84"/>
      <c r="K266" s="84"/>
      <c r="L266" s="84"/>
      <c r="M266" s="84"/>
    </row>
    <row r="267" spans="1:13" ht="18" customHeight="1" thickBot="1" x14ac:dyDescent="0.35">
      <c r="A267" s="59" t="s">
        <v>60</v>
      </c>
      <c r="B267" s="57">
        <v>0</v>
      </c>
      <c r="J267" s="84"/>
      <c r="K267" s="84"/>
      <c r="L267" s="84"/>
      <c r="M267" s="84"/>
    </row>
    <row r="268" spans="1:13" ht="5.0999999999999996" customHeight="1" x14ac:dyDescent="0.3">
      <c r="J268" s="84"/>
      <c r="K268" s="84"/>
      <c r="L268" s="84"/>
      <c r="M268" s="84"/>
    </row>
    <row r="269" spans="1:13" ht="17.25" thickBot="1" x14ac:dyDescent="0.35">
      <c r="A269" s="61" t="s">
        <v>61</v>
      </c>
      <c r="B269" s="57">
        <v>0</v>
      </c>
      <c r="J269" s="84"/>
      <c r="K269" s="84"/>
      <c r="L269" s="84"/>
      <c r="M269" s="84"/>
    </row>
    <row r="270" spans="1:13" ht="5.0999999999999996" customHeight="1" x14ac:dyDescent="0.3">
      <c r="J270" s="84"/>
      <c r="K270" s="84"/>
      <c r="L270" s="84"/>
      <c r="M270" s="84"/>
    </row>
    <row r="271" spans="1:13" ht="17.25" thickBot="1" x14ac:dyDescent="0.35">
      <c r="A271" s="59" t="s">
        <v>62</v>
      </c>
      <c r="B271" s="57">
        <v>0</v>
      </c>
      <c r="J271" s="84"/>
      <c r="K271" s="84"/>
      <c r="L271" s="84"/>
      <c r="M271" s="84"/>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106" t="s">
        <v>600</v>
      </c>
      <c r="C276" s="106"/>
      <c r="D276" s="106"/>
      <c r="E276" s="106"/>
      <c r="I276" s="44" t="s">
        <v>65</v>
      </c>
      <c r="J276" s="106" t="s">
        <v>601</v>
      </c>
      <c r="K276" s="106"/>
      <c r="L276" s="106"/>
      <c r="M276" s="106"/>
      <c r="S276" s="38"/>
      <c r="T276" s="38"/>
      <c r="U276" s="38"/>
      <c r="V276" s="38"/>
      <c r="W276" s="38"/>
      <c r="X276" s="38"/>
      <c r="Y276" s="38"/>
      <c r="Z276" s="38"/>
    </row>
    <row r="277" spans="1:26" x14ac:dyDescent="0.3"/>
    <row r="278" spans="1:26" ht="17.25" thickBot="1" x14ac:dyDescent="0.35"/>
    <row r="279" spans="1:26" ht="60" customHeight="1" thickBot="1" x14ac:dyDescent="0.35">
      <c r="B279" s="111" t="s">
        <v>418</v>
      </c>
      <c r="C279" s="112"/>
      <c r="D279" s="112"/>
      <c r="E279" s="112"/>
      <c r="F279" s="112"/>
      <c r="G279" s="112"/>
      <c r="H279" s="112"/>
      <c r="I279" s="112"/>
      <c r="J279" s="112"/>
      <c r="K279" s="113"/>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0</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0</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132</v>
      </c>
    </row>
    <row r="11" spans="1:11" x14ac:dyDescent="0.25">
      <c r="A11" s="7" t="s">
        <v>107</v>
      </c>
      <c r="B11" s="14" t="s">
        <v>108</v>
      </c>
      <c r="C11" s="9" t="s">
        <v>93</v>
      </c>
      <c r="D11" t="s">
        <v>102</v>
      </c>
      <c r="E11" s="9" t="s">
        <v>109</v>
      </c>
      <c r="F11" t="s">
        <v>110</v>
      </c>
      <c r="G11" s="9" t="s">
        <v>111</v>
      </c>
      <c r="H11" t="s">
        <v>112</v>
      </c>
      <c r="I11" s="9" t="s">
        <v>113</v>
      </c>
      <c r="J11" t="s">
        <v>84</v>
      </c>
      <c r="K11" s="10">
        <f>Cuestionario_CCL!C61</f>
        <v>11</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8</v>
      </c>
    </row>
    <row r="15" spans="1:11" x14ac:dyDescent="0.25">
      <c r="A15" s="7" t="s">
        <v>107</v>
      </c>
      <c r="B15" s="14" t="s">
        <v>108</v>
      </c>
      <c r="C15" s="9" t="s">
        <v>93</v>
      </c>
      <c r="D15" t="s">
        <v>102</v>
      </c>
      <c r="E15" s="9" t="s">
        <v>109</v>
      </c>
      <c r="F15" t="s">
        <v>110</v>
      </c>
      <c r="G15" s="9" t="s">
        <v>123</v>
      </c>
      <c r="H15" t="s">
        <v>124</v>
      </c>
      <c r="I15" s="9" t="s">
        <v>125</v>
      </c>
      <c r="J15" t="s">
        <v>84</v>
      </c>
      <c r="K15" s="10">
        <f>Cuestionario_CCL!C69</f>
        <v>9</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20</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6</v>
      </c>
    </row>
    <row r="22" spans="1:11" x14ac:dyDescent="0.25">
      <c r="A22" s="7" t="s">
        <v>107</v>
      </c>
      <c r="B22" s="14" t="s">
        <v>108</v>
      </c>
      <c r="C22" s="9" t="s">
        <v>93</v>
      </c>
      <c r="D22" t="s">
        <v>102</v>
      </c>
      <c r="E22" s="9" t="s">
        <v>109</v>
      </c>
      <c r="F22" t="s">
        <v>110</v>
      </c>
      <c r="G22" s="9" t="s">
        <v>123</v>
      </c>
      <c r="H22" t="s">
        <v>124</v>
      </c>
      <c r="I22" s="9" t="s">
        <v>136</v>
      </c>
      <c r="J22" t="s">
        <v>90</v>
      </c>
      <c r="K22" s="10">
        <f>Cuestionario_CCL!E69</f>
        <v>18</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11</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8</v>
      </c>
    </row>
    <row r="29" spans="1:11" x14ac:dyDescent="0.25">
      <c r="A29" s="7" t="s">
        <v>139</v>
      </c>
      <c r="B29" s="14" t="s">
        <v>140</v>
      </c>
      <c r="C29" s="9" t="s">
        <v>93</v>
      </c>
      <c r="D29" t="s">
        <v>102</v>
      </c>
      <c r="E29" s="9" t="s">
        <v>141</v>
      </c>
      <c r="F29" t="s">
        <v>142</v>
      </c>
      <c r="G29" s="9" t="s">
        <v>151</v>
      </c>
      <c r="H29" t="s">
        <v>124</v>
      </c>
      <c r="I29" s="9" t="s">
        <v>152</v>
      </c>
      <c r="J29" t="s">
        <v>84</v>
      </c>
      <c r="K29" s="10">
        <f>Cuestionario_CCL!K69</f>
        <v>7</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20</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6</v>
      </c>
    </row>
    <row r="36" spans="1:11" x14ac:dyDescent="0.25">
      <c r="A36" s="7" t="s">
        <v>139</v>
      </c>
      <c r="B36" s="8" t="s">
        <v>140</v>
      </c>
      <c r="C36" s="9" t="s">
        <v>93</v>
      </c>
      <c r="D36" t="s">
        <v>102</v>
      </c>
      <c r="E36" s="9" t="s">
        <v>141</v>
      </c>
      <c r="F36" t="s">
        <v>142</v>
      </c>
      <c r="G36" s="9" t="s">
        <v>151</v>
      </c>
      <c r="H36" t="s">
        <v>124</v>
      </c>
      <c r="I36" s="9" t="s">
        <v>161</v>
      </c>
      <c r="J36" t="s">
        <v>90</v>
      </c>
      <c r="K36" s="10">
        <f>+Cuestionario_CCL!M69</f>
        <v>14</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36</v>
      </c>
    </row>
    <row r="42" spans="1:11" x14ac:dyDescent="0.25">
      <c r="A42" s="7" t="s">
        <v>172</v>
      </c>
      <c r="B42" s="14" t="s">
        <v>173</v>
      </c>
      <c r="C42" s="9" t="s">
        <v>93</v>
      </c>
      <c r="D42" t="s">
        <v>102</v>
      </c>
      <c r="E42" s="9" t="s">
        <v>174</v>
      </c>
      <c r="F42" t="s">
        <v>175</v>
      </c>
      <c r="G42" s="9" t="s">
        <v>180</v>
      </c>
      <c r="H42" t="s">
        <v>181</v>
      </c>
      <c r="I42" s="9" t="s">
        <v>182</v>
      </c>
      <c r="J42" t="s">
        <v>183</v>
      </c>
      <c r="K42" s="10">
        <f>Cuestionario_CCL!K88</f>
        <v>30</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3</v>
      </c>
    </row>
    <row r="45" spans="1:11" x14ac:dyDescent="0.25">
      <c r="A45" s="7" t="s">
        <v>194</v>
      </c>
      <c r="B45" s="8" t="s">
        <v>195</v>
      </c>
      <c r="C45" s="9" t="s">
        <v>93</v>
      </c>
      <c r="D45" t="s">
        <v>102</v>
      </c>
      <c r="E45" s="9" t="s">
        <v>196</v>
      </c>
      <c r="F45" t="s">
        <v>197</v>
      </c>
      <c r="G45" s="9" t="s">
        <v>198</v>
      </c>
      <c r="H45" t="s">
        <v>197</v>
      </c>
      <c r="I45" s="9" t="s">
        <v>199</v>
      </c>
      <c r="J45" t="s">
        <v>197</v>
      </c>
      <c r="K45" s="10">
        <f>Cuestionario_CCL!K94</f>
        <v>23</v>
      </c>
    </row>
    <row r="46" spans="1:11" x14ac:dyDescent="0.25">
      <c r="A46" s="7" t="s">
        <v>200</v>
      </c>
      <c r="B46" s="8" t="s">
        <v>201</v>
      </c>
      <c r="C46" s="9" t="s">
        <v>93</v>
      </c>
      <c r="D46" t="s">
        <v>102</v>
      </c>
      <c r="E46" s="9" t="s">
        <v>202</v>
      </c>
      <c r="F46" t="s">
        <v>203</v>
      </c>
      <c r="G46" s="9" t="s">
        <v>204</v>
      </c>
      <c r="H46" t="s">
        <v>203</v>
      </c>
      <c r="I46" s="9" t="s">
        <v>205</v>
      </c>
      <c r="J46" t="s">
        <v>203</v>
      </c>
      <c r="K46" s="10">
        <f>Cuestionario_CCL!K96</f>
        <v>36</v>
      </c>
    </row>
    <row r="47" spans="1:11" x14ac:dyDescent="0.25">
      <c r="A47" s="7" t="s">
        <v>206</v>
      </c>
      <c r="B47" s="8" t="s">
        <v>207</v>
      </c>
      <c r="C47" s="9" t="s">
        <v>93</v>
      </c>
      <c r="D47" t="s">
        <v>102</v>
      </c>
      <c r="E47" s="9" t="s">
        <v>208</v>
      </c>
      <c r="F47" t="s">
        <v>209</v>
      </c>
      <c r="G47" s="9" t="s">
        <v>210</v>
      </c>
      <c r="H47" t="s">
        <v>211</v>
      </c>
      <c r="I47" s="9" t="s">
        <v>212</v>
      </c>
      <c r="J47" t="s">
        <v>211</v>
      </c>
      <c r="K47" s="10">
        <f>Cuestionario_CCL!B106</f>
        <v>10</v>
      </c>
    </row>
    <row r="48" spans="1:11" x14ac:dyDescent="0.25">
      <c r="A48" s="7" t="s">
        <v>206</v>
      </c>
      <c r="B48" s="8" t="s">
        <v>207</v>
      </c>
      <c r="C48" s="9" t="s">
        <v>93</v>
      </c>
      <c r="D48" t="s">
        <v>102</v>
      </c>
      <c r="E48" s="9" t="s">
        <v>208</v>
      </c>
      <c r="F48" t="s">
        <v>209</v>
      </c>
      <c r="G48" s="9" t="s">
        <v>213</v>
      </c>
      <c r="H48" t="s">
        <v>420</v>
      </c>
      <c r="I48" s="9" t="s">
        <v>214</v>
      </c>
      <c r="J48" t="s">
        <v>420</v>
      </c>
      <c r="K48" s="10">
        <f>Cuestionario_CCL!B108</f>
        <v>5</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18</v>
      </c>
    </row>
    <row r="51" spans="1:11" x14ac:dyDescent="0.25">
      <c r="A51" s="7" t="s">
        <v>215</v>
      </c>
      <c r="B51" s="8" t="s">
        <v>216</v>
      </c>
      <c r="C51" s="9" t="s">
        <v>93</v>
      </c>
      <c r="D51" t="s">
        <v>102</v>
      </c>
      <c r="E51" s="9" t="s">
        <v>217</v>
      </c>
      <c r="F51" t="s">
        <v>218</v>
      </c>
      <c r="G51" s="9" t="s">
        <v>221</v>
      </c>
      <c r="H51" t="s">
        <v>222</v>
      </c>
      <c r="I51" s="9" t="s">
        <v>223</v>
      </c>
      <c r="J51" t="s">
        <v>222</v>
      </c>
      <c r="K51" s="10">
        <f>Cuestionario_CCL!B121</f>
        <v>31</v>
      </c>
    </row>
    <row r="52" spans="1:11" x14ac:dyDescent="0.25">
      <c r="A52" s="7" t="s">
        <v>224</v>
      </c>
      <c r="B52" s="8" t="s">
        <v>225</v>
      </c>
      <c r="C52" s="9" t="s">
        <v>93</v>
      </c>
      <c r="D52" t="s">
        <v>102</v>
      </c>
      <c r="E52" s="9" t="s">
        <v>226</v>
      </c>
      <c r="F52" t="s">
        <v>227</v>
      </c>
      <c r="G52" s="9" t="s">
        <v>228</v>
      </c>
      <c r="H52" t="s">
        <v>229</v>
      </c>
      <c r="I52" s="9" t="s">
        <v>230</v>
      </c>
      <c r="J52" t="s">
        <v>229</v>
      </c>
      <c r="K52" s="10">
        <f>Cuestionario_CCL!J119</f>
        <v>12</v>
      </c>
    </row>
    <row r="53" spans="1:11" x14ac:dyDescent="0.25">
      <c r="A53" s="7" t="s">
        <v>224</v>
      </c>
      <c r="B53" s="8" t="s">
        <v>225</v>
      </c>
      <c r="C53" s="9" t="s">
        <v>93</v>
      </c>
      <c r="D53" t="s">
        <v>102</v>
      </c>
      <c r="E53" s="9" t="s">
        <v>226</v>
      </c>
      <c r="F53" t="s">
        <v>227</v>
      </c>
      <c r="G53" s="9" t="s">
        <v>231</v>
      </c>
      <c r="H53" t="s">
        <v>232</v>
      </c>
      <c r="I53" s="9" t="s">
        <v>233</v>
      </c>
      <c r="J53" t="s">
        <v>232</v>
      </c>
      <c r="K53" s="10">
        <f>Cuestionario_CCL!J121</f>
        <v>6</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36</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31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44</v>
      </c>
    </row>
    <row r="59" spans="1:11" x14ac:dyDescent="0.25">
      <c r="A59" s="7" t="s">
        <v>240</v>
      </c>
      <c r="B59" s="8" t="s">
        <v>241</v>
      </c>
      <c r="C59" s="9" t="s">
        <v>93</v>
      </c>
      <c r="D59" t="s">
        <v>102</v>
      </c>
      <c r="E59" s="9" t="s">
        <v>248</v>
      </c>
      <c r="F59" t="s">
        <v>249</v>
      </c>
      <c r="G59" s="9" t="s">
        <v>252</v>
      </c>
      <c r="H59" t="s">
        <v>222</v>
      </c>
      <c r="I59" s="9" t="s">
        <v>253</v>
      </c>
      <c r="J59" t="s">
        <v>222</v>
      </c>
      <c r="K59" s="10" t="str">
        <f>IF(ISERROR(AVERAGE(Tiempo_Promedio!G7:G9)),"",AVERAGE(Tiempo_Promedio!G7:G9))</f>
        <v/>
      </c>
    </row>
    <row r="60" spans="1:11" x14ac:dyDescent="0.25">
      <c r="A60" s="7" t="s">
        <v>254</v>
      </c>
      <c r="B60" s="8" t="s">
        <v>255</v>
      </c>
      <c r="C60" s="9" t="s">
        <v>93</v>
      </c>
      <c r="D60" t="s">
        <v>102</v>
      </c>
      <c r="E60" s="9" t="s">
        <v>256</v>
      </c>
      <c r="F60" t="s">
        <v>257</v>
      </c>
      <c r="G60" s="9" t="s">
        <v>258</v>
      </c>
      <c r="H60" t="s">
        <v>211</v>
      </c>
      <c r="I60" s="9" t="s">
        <v>259</v>
      </c>
      <c r="J60" t="s">
        <v>211</v>
      </c>
      <c r="K60" s="11">
        <f>Cuestionario_CCL!K182</f>
        <v>658553.51</v>
      </c>
    </row>
    <row r="61" spans="1:11" x14ac:dyDescent="0.25">
      <c r="A61" s="7" t="s">
        <v>254</v>
      </c>
      <c r="B61" s="8" t="s">
        <v>255</v>
      </c>
      <c r="C61" s="9" t="s">
        <v>93</v>
      </c>
      <c r="D61" t="s">
        <v>102</v>
      </c>
      <c r="E61" s="9" t="s">
        <v>256</v>
      </c>
      <c r="F61" t="s">
        <v>257</v>
      </c>
      <c r="G61" s="9" t="s">
        <v>260</v>
      </c>
      <c r="H61" t="s">
        <v>261</v>
      </c>
      <c r="I61" s="9" t="s">
        <v>262</v>
      </c>
      <c r="J61" t="s">
        <v>261</v>
      </c>
      <c r="K61" s="11">
        <f>Cuestionario_CCL!K184</f>
        <v>1163761.44</v>
      </c>
    </row>
    <row r="62" spans="1:11" x14ac:dyDescent="0.25">
      <c r="A62" s="7" t="s">
        <v>263</v>
      </c>
      <c r="B62" s="8" t="s">
        <v>264</v>
      </c>
      <c r="C62" s="9" t="s">
        <v>93</v>
      </c>
      <c r="D62" t="s">
        <v>102</v>
      </c>
      <c r="E62" s="9" t="s">
        <v>265</v>
      </c>
      <c r="F62" t="s">
        <v>266</v>
      </c>
      <c r="G62" s="9" t="s">
        <v>267</v>
      </c>
      <c r="H62" t="s">
        <v>211</v>
      </c>
      <c r="I62" s="9" t="s">
        <v>268</v>
      </c>
      <c r="J62" t="s">
        <v>211</v>
      </c>
      <c r="K62" s="11">
        <f>Cuestionario_CCL!K186</f>
        <v>269829.51</v>
      </c>
    </row>
    <row r="63" spans="1:11" x14ac:dyDescent="0.25">
      <c r="A63" s="7" t="s">
        <v>263</v>
      </c>
      <c r="B63" s="8" t="s">
        <v>264</v>
      </c>
      <c r="C63" s="9" t="s">
        <v>93</v>
      </c>
      <c r="D63" t="s">
        <v>102</v>
      </c>
      <c r="E63" s="9" t="s">
        <v>265</v>
      </c>
      <c r="F63" t="s">
        <v>266</v>
      </c>
      <c r="G63" s="9" t="s">
        <v>269</v>
      </c>
      <c r="H63" t="s">
        <v>261</v>
      </c>
      <c r="I63" s="9" t="s">
        <v>270</v>
      </c>
      <c r="J63" t="s">
        <v>261</v>
      </c>
      <c r="K63" s="11">
        <f>Cuestionario_CCL!K188</f>
        <v>903761.44</v>
      </c>
    </row>
    <row r="64" spans="1:11" x14ac:dyDescent="0.25">
      <c r="A64" s="7" t="s">
        <v>271</v>
      </c>
      <c r="B64" s="8" t="s">
        <v>272</v>
      </c>
      <c r="C64" s="9" t="s">
        <v>93</v>
      </c>
      <c r="D64" t="s">
        <v>102</v>
      </c>
      <c r="E64" s="9" t="s">
        <v>273</v>
      </c>
      <c r="F64" t="s">
        <v>274</v>
      </c>
      <c r="G64" s="9" t="s">
        <v>275</v>
      </c>
      <c r="H64" t="s">
        <v>274</v>
      </c>
      <c r="I64" s="9" t="s">
        <v>276</v>
      </c>
      <c r="J64" t="s">
        <v>274</v>
      </c>
      <c r="K64" s="10">
        <f>Cuestionario_CCL!K190</f>
        <v>40</v>
      </c>
    </row>
    <row r="65" spans="1:11" x14ac:dyDescent="0.25">
      <c r="A65" s="7" t="s">
        <v>277</v>
      </c>
      <c r="B65" s="8" t="s">
        <v>278</v>
      </c>
      <c r="C65" s="9" t="s">
        <v>93</v>
      </c>
      <c r="D65" t="s">
        <v>102</v>
      </c>
      <c r="E65" s="9" t="s">
        <v>279</v>
      </c>
      <c r="F65" t="s">
        <v>280</v>
      </c>
      <c r="G65" s="9" t="s">
        <v>281</v>
      </c>
      <c r="H65" t="s">
        <v>280</v>
      </c>
      <c r="I65" s="9" t="s">
        <v>282</v>
      </c>
      <c r="J65" t="s">
        <v>280</v>
      </c>
      <c r="K65" s="10">
        <f>Cuestionario_CCL!K192</f>
        <v>132</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1</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3</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0</v>
      </c>
      <c r="J3" s="17">
        <f>Cuestionario_CCL!C141</f>
        <v>0</v>
      </c>
    </row>
    <row r="4" spans="1:10" x14ac:dyDescent="0.25">
      <c r="A4" s="9" t="s">
        <v>361</v>
      </c>
      <c r="B4" s="9" t="s">
        <v>362</v>
      </c>
      <c r="C4" s="9" t="s">
        <v>93</v>
      </c>
      <c r="D4" t="s">
        <v>102</v>
      </c>
      <c r="E4" s="9" t="s">
        <v>363</v>
      </c>
      <c r="F4" t="s">
        <v>211</v>
      </c>
      <c r="G4" s="9" t="s">
        <v>366</v>
      </c>
      <c r="H4" t="s">
        <v>45</v>
      </c>
      <c r="I4" s="16">
        <f>Cuestionario_CCL!B142</f>
        <v>0</v>
      </c>
      <c r="J4" s="17">
        <f>Cuestionario_CCL!C142</f>
        <v>0</v>
      </c>
    </row>
    <row r="5" spans="1:10" x14ac:dyDescent="0.25">
      <c r="A5" s="9" t="s">
        <v>361</v>
      </c>
      <c r="B5" s="9" t="s">
        <v>362</v>
      </c>
      <c r="C5" s="9" t="s">
        <v>93</v>
      </c>
      <c r="D5" t="s">
        <v>102</v>
      </c>
      <c r="E5" s="9" t="s">
        <v>363</v>
      </c>
      <c r="F5" t="s">
        <v>211</v>
      </c>
      <c r="G5" s="9" t="s">
        <v>367</v>
      </c>
      <c r="H5" t="s">
        <v>46</v>
      </c>
      <c r="I5" s="16">
        <f>Cuestionario_CCL!B143</f>
        <v>2</v>
      </c>
      <c r="J5" s="17">
        <f>Cuestionario_CCL!C143</f>
        <v>0.1111111111111111</v>
      </c>
    </row>
    <row r="6" spans="1:10" x14ac:dyDescent="0.25">
      <c r="A6" s="9" t="s">
        <v>361</v>
      </c>
      <c r="B6" s="9" t="s">
        <v>362</v>
      </c>
      <c r="C6" s="9" t="s">
        <v>93</v>
      </c>
      <c r="D6" t="s">
        <v>102</v>
      </c>
      <c r="E6" s="9" t="s">
        <v>363</v>
      </c>
      <c r="F6" t="s">
        <v>211</v>
      </c>
      <c r="G6" s="9" t="s">
        <v>368</v>
      </c>
      <c r="H6" t="s">
        <v>47</v>
      </c>
      <c r="I6" s="16">
        <f>Cuestionario_CCL!B144</f>
        <v>15</v>
      </c>
      <c r="J6" s="17">
        <f>Cuestionario_CCL!C144</f>
        <v>0.83333333333333337</v>
      </c>
    </row>
    <row r="7" spans="1:10" x14ac:dyDescent="0.25">
      <c r="A7" s="9" t="s">
        <v>361</v>
      </c>
      <c r="B7" s="9" t="s">
        <v>362</v>
      </c>
      <c r="C7" s="9" t="s">
        <v>93</v>
      </c>
      <c r="D7" t="s">
        <v>102</v>
      </c>
      <c r="E7" s="9" t="s">
        <v>363</v>
      </c>
      <c r="F7" t="s">
        <v>211</v>
      </c>
      <c r="G7" s="9" t="s">
        <v>369</v>
      </c>
      <c r="H7" t="s">
        <v>48</v>
      </c>
      <c r="I7" s="16">
        <f>Cuestionario_CCL!B145</f>
        <v>1</v>
      </c>
      <c r="J7" s="17">
        <f>Cuestionario_CCL!C145</f>
        <v>5.5555555555555552E-2</v>
      </c>
    </row>
    <row r="8" spans="1:10" x14ac:dyDescent="0.25">
      <c r="A8" s="9" t="s">
        <v>361</v>
      </c>
      <c r="B8" s="9" t="s">
        <v>362</v>
      </c>
      <c r="C8" s="9" t="s">
        <v>93</v>
      </c>
      <c r="D8" t="s">
        <v>102</v>
      </c>
      <c r="E8" s="9" t="s">
        <v>370</v>
      </c>
      <c r="F8" t="s">
        <v>222</v>
      </c>
      <c r="G8" s="9" t="s">
        <v>371</v>
      </c>
      <c r="H8" t="s">
        <v>43</v>
      </c>
      <c r="I8" s="16">
        <f>Cuestionario_CCL!B161</f>
        <v>31</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35</v>
      </c>
      <c r="F3" s="5" t="s">
        <v>211</v>
      </c>
      <c r="G3" s="6">
        <f>IF(ISBLANK(Cuestionario_CCL!J144),"",Cuestionario_CCL!J144)</f>
        <v>47</v>
      </c>
    </row>
    <row r="4" spans="1:7" ht="15" customHeight="1" x14ac:dyDescent="0.25">
      <c r="A4" s="5" t="s">
        <v>211</v>
      </c>
      <c r="B4" s="6">
        <f>IF(ISBLANK(Cuestionario_CCL!J141),"",Cuestionario_CCL!J141)</f>
        <v>36</v>
      </c>
      <c r="F4" s="5" t="s">
        <v>211</v>
      </c>
      <c r="G4" s="6">
        <f>IF(ISBLANK(Cuestionario_CCL!J145),"",Cuestionario_CCL!J145)</f>
        <v>43</v>
      </c>
    </row>
    <row r="5" spans="1:7" ht="15" customHeight="1" x14ac:dyDescent="0.25">
      <c r="A5" s="5" t="s">
        <v>211</v>
      </c>
      <c r="B5" s="6">
        <f>IF(ISBLANK(Cuestionario_CCL!J142),"",Cuestionario_CCL!J142)</f>
        <v>37</v>
      </c>
      <c r="F5" s="5" t="s">
        <v>211</v>
      </c>
      <c r="G5" s="6">
        <f>IF(ISBLANK(Cuestionario_CCL!J146),"",Cuestionario_CCL!J146)</f>
        <v>42</v>
      </c>
    </row>
    <row r="6" spans="1:7" ht="15" customHeight="1" x14ac:dyDescent="0.25">
      <c r="G6" s="2"/>
    </row>
    <row r="7" spans="1:7" ht="15" customHeight="1" x14ac:dyDescent="0.25">
      <c r="A7" s="5" t="s">
        <v>222</v>
      </c>
      <c r="B7" s="6">
        <f>IF(ISBLANK(Cuestionario_CCL!J161),"",Cuestionario_CCL!J161)</f>
        <v>31</v>
      </c>
      <c r="F7" s="5" t="s">
        <v>222</v>
      </c>
      <c r="G7" s="6" t="str">
        <f>IF(ISBLANK(Cuestionario_CCL!J165),"",Cuestionario_CCL!J165)</f>
        <v/>
      </c>
    </row>
    <row r="8" spans="1:7" ht="15" customHeight="1" x14ac:dyDescent="0.25">
      <c r="A8" s="5" t="s">
        <v>222</v>
      </c>
      <c r="B8" s="6" t="str">
        <f>IF(ISBLANK(Cuestionario_CCL!J162),"",Cuestionario_CCL!J162)</f>
        <v/>
      </c>
      <c r="F8" s="5" t="s">
        <v>222</v>
      </c>
      <c r="G8" s="6" t="str">
        <f>IF(ISBLANK(Cuestionario_CCL!J166),"",Cuestionario_CCL!J166)</f>
        <v/>
      </c>
    </row>
    <row r="9" spans="1:7" ht="15" customHeight="1" x14ac:dyDescent="0.25">
      <c r="A9" s="5" t="s">
        <v>222</v>
      </c>
      <c r="B9" s="6" t="str">
        <f>IF(ISBLANK(Cuestionario_CCL!J163),"",Cuestionario_CCL!J163)</f>
        <v/>
      </c>
      <c r="F9" s="5" t="s">
        <v>222</v>
      </c>
      <c r="G9" s="6" t="str">
        <f>IF(ISBLANK(Cuestionario_CCL!J167),"",Cuestionario_CCL!J167)</f>
        <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CCL_Guerrero</cp:lastModifiedBy>
  <cp:revision/>
  <cp:lastPrinted>2025-09-03T17:22:53Z</cp:lastPrinted>
  <dcterms:created xsi:type="dcterms:W3CDTF">2021-09-22T18:03:29Z</dcterms:created>
  <dcterms:modified xsi:type="dcterms:W3CDTF">2025-09-03T17:27:37Z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