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JFul16\Documents\000 Admon21-27 2021\a 2026\Transparencia 2025\T4\Formatos 202601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externalReferences>
    <externalReference r:id="rId14"/>
  </externalReference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152511" iterate="1"/>
</workbook>
</file>

<file path=xl/calcChain.xml><?xml version="1.0" encoding="utf-8"?>
<calcChain xmlns="http://schemas.openxmlformats.org/spreadsheetml/2006/main">
  <c r="C5" i="9" l="1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4" i="9"/>
  <c r="B4" i="9"/>
  <c r="AH9" i="1" l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8" i="1"/>
  <c r="I13" i="9" l="1"/>
  <c r="J13" i="9" s="1"/>
  <c r="K13" i="9" s="1"/>
  <c r="I14" i="9"/>
  <c r="J14" i="9" s="1"/>
  <c r="K14" i="9" s="1"/>
  <c r="I15" i="9"/>
  <c r="J15" i="9" s="1"/>
  <c r="K15" i="9" s="1"/>
  <c r="I16" i="9"/>
  <c r="J16" i="9" s="1"/>
  <c r="K16" i="9" s="1"/>
  <c r="I17" i="9"/>
  <c r="J17" i="9" s="1"/>
  <c r="K17" i="9" s="1"/>
  <c r="I18" i="9"/>
  <c r="J18" i="9" s="1"/>
  <c r="K18" i="9" s="1"/>
  <c r="I19" i="9"/>
  <c r="J19" i="9" s="1"/>
  <c r="K19" i="9" s="1"/>
  <c r="I5" i="9"/>
  <c r="J5" i="9" s="1"/>
  <c r="K5" i="9" s="1"/>
  <c r="I6" i="9"/>
  <c r="J6" i="9" s="1"/>
  <c r="K6" i="9" s="1"/>
  <c r="I7" i="9"/>
  <c r="J7" i="9" s="1"/>
  <c r="K7" i="9" s="1"/>
  <c r="I8" i="9"/>
  <c r="J8" i="9" s="1"/>
  <c r="K8" i="9" s="1"/>
  <c r="I9" i="9"/>
  <c r="J9" i="9" s="1"/>
  <c r="K9" i="9" s="1"/>
  <c r="I10" i="9"/>
  <c r="J10" i="9" s="1"/>
  <c r="K10" i="9" s="1"/>
  <c r="I11" i="9"/>
  <c r="J11" i="9" s="1"/>
  <c r="K11" i="9" s="1"/>
  <c r="I12" i="9"/>
  <c r="J12" i="9" s="1"/>
  <c r="K12" i="9" s="1"/>
  <c r="I4" i="9"/>
  <c r="J4" i="9" s="1"/>
  <c r="K4" i="9" s="1"/>
  <c r="H4" i="9"/>
  <c r="L4" i="9" l="1"/>
  <c r="M4" i="9" s="1"/>
  <c r="N4" i="9" s="1"/>
  <c r="L15" i="9"/>
  <c r="M15" i="9" s="1"/>
  <c r="B15" i="9"/>
  <c r="L18" i="9"/>
  <c r="M18" i="9" s="1"/>
  <c r="N18" i="9" s="1"/>
  <c r="B18" i="9" s="1"/>
  <c r="L13" i="9"/>
  <c r="M13" i="9" s="1"/>
  <c r="N13" i="9" s="1"/>
  <c r="O13" i="9" s="1"/>
  <c r="B13" i="9" s="1"/>
  <c r="L19" i="9"/>
  <c r="M19" i="9" s="1"/>
  <c r="N19" i="9" s="1"/>
  <c r="B19" i="9" s="1"/>
  <c r="L16" i="9"/>
  <c r="M16" i="9" s="1"/>
  <c r="N16" i="9"/>
  <c r="B16" i="9" s="1"/>
  <c r="L17" i="9"/>
  <c r="M17" i="9" s="1"/>
  <c r="N17" i="9" s="1"/>
  <c r="B17" i="9" s="1"/>
  <c r="L14" i="9"/>
  <c r="M14" i="9" s="1"/>
  <c r="N14" i="9" s="1"/>
  <c r="O14" i="9" s="1"/>
  <c r="B14" i="9" s="1"/>
  <c r="L12" i="9"/>
  <c r="M12" i="9" s="1"/>
  <c r="N12" i="9" s="1"/>
  <c r="O12" i="9" s="1"/>
  <c r="B12" i="9" s="1"/>
  <c r="L7" i="9"/>
  <c r="M7" i="9" s="1"/>
  <c r="N7" i="9" s="1"/>
  <c r="O7" i="9" s="1"/>
  <c r="B7" i="9" s="1"/>
  <c r="L9" i="9"/>
  <c r="M9" i="9" s="1"/>
  <c r="N9" i="9" s="1"/>
  <c r="O9" i="9" s="1"/>
  <c r="B9" i="9" s="1"/>
  <c r="L6" i="9"/>
  <c r="M6" i="9" s="1"/>
  <c r="N6" i="9" s="1"/>
  <c r="O6" i="9" s="1"/>
  <c r="B6" i="9" s="1"/>
  <c r="L8" i="9"/>
  <c r="M8" i="9" s="1"/>
  <c r="N8" i="9" s="1"/>
  <c r="O8" i="9" s="1"/>
  <c r="B8" i="9" s="1"/>
  <c r="L11" i="9"/>
  <c r="M11" i="9" s="1"/>
  <c r="N11" i="9" s="1"/>
  <c r="O11" i="9" s="1"/>
  <c r="B11" i="9" s="1"/>
  <c r="L10" i="9"/>
  <c r="M10" i="9" s="1"/>
  <c r="N10" i="9" s="1"/>
  <c r="O10" i="9" s="1"/>
  <c r="B10" i="9" s="1"/>
  <c r="L5" i="9"/>
  <c r="M5" i="9" s="1"/>
  <c r="N5" i="9" s="1"/>
  <c r="O5" i="9" s="1"/>
  <c r="B5" i="9" s="1"/>
  <c r="O4" i="9" l="1"/>
  <c r="P4" i="9"/>
</calcChain>
</file>

<file path=xl/sharedStrings.xml><?xml version="1.0" encoding="utf-8"?>
<sst xmlns="http://schemas.openxmlformats.org/spreadsheetml/2006/main" count="1025" uniqueCount="235">
  <si>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</si>
  <si>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</si>
  <si>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</si>
  <si>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</si>
  <si>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</si>
  <si>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</si>
  <si>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</si>
  <si>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</si>
  <si>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</si>
  <si>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</si>
  <si>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</si>
  <si>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</si>
  <si>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</si>
  <si>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</si>
  <si>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</si>
  <si>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</si>
  <si>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</si>
  <si>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</si>
  <si>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</si>
  <si>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</si>
  <si>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</si>
  <si>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</si>
  <si>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</si>
  <si>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</si>
  <si>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</si>
  <si>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</si>
  <si>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</si>
  <si>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</si>
  <si>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</si>
  <si>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</si>
  <si>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</si>
  <si>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</si>
  <si>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</si>
  <si>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</si>
  <si>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</si>
  <si>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</si>
  <si>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</si>
  <si>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</si>
  <si>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</si>
  <si>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</si>
  <si>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</si>
  <si>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</si>
  <si>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</si>
  <si>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</si>
  <si>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</si>
  <si>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</si>
  <si>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</si>
  <si>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</si>
  <si>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</si>
  <si>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</si>
  <si>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</si>
  <si>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</si>
  <si>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</si>
  <si>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</si>
  <si>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</si>
  <si>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</si>
  <si>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</si>
  <si>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</si>
  <si>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</si>
  <si>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</si>
  <si>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</si>
  <si>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</si>
  <si>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</si>
  <si>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</si>
  <si>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</si>
  <si>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</si>
  <si>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</si>
  <si>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</si>
  <si>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</si>
  <si>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</si>
  <si>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</si>
  <si>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</si>
  <si>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</si>
  <si>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</si>
  <si>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</si>
  <si>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</si>
  <si>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</si>
  <si>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</si>
  <si>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</si>
  <si>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</si>
  <si>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</si>
  <si>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</si>
  <si>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</si>
  <si>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</si>
  <si>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</si>
  <si>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</si>
  <si>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</si>
  <si>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</si>
  <si>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</si>
  <si>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</si>
  <si>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</si>
  <si>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</si>
  <si>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</si>
  <si>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</si>
  <si>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</si>
  <si>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</si>
  <si>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</si>
  <si>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</si>
  <si>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</si>
  <si>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</si>
  <si>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</si>
  <si>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</si>
  <si>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</si>
  <si>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</si>
  <si>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</si>
  <si>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</si>
  <si>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</si>
  <si>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</si>
  <si>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</si>
  <si>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</si>
  <si>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</si>
  <si>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</si>
  <si>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</si>
  <si>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</si>
  <si>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</si>
  <si>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</si>
  <si>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</si>
  <si>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</si>
  <si>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</si>
  <si>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</si>
  <si>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</si>
  <si>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</si>
  <si>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</si>
  <si>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</si>
  <si>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</si>
  <si>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</si>
  <si>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</si>
  <si>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</si>
  <si>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</si>
  <si>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</si>
  <si>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</si>
  <si>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</si>
  <si>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</si>
  <si>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</si>
  <si>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</si>
  <si>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</si>
  <si>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</si>
  <si>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</si>
  <si>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</si>
  <si>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</si>
  <si>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</si>
  <si>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</si>
  <si>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</si>
  <si>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</si>
  <si>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</si>
  <si>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</si>
  <si>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</si>
  <si>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</si>
  <si>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</si>
  <si>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</si>
  <si>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</si>
  <si>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</si>
  <si>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</si>
  <si>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</si>
  <si>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</si>
  <si>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</si>
  <si>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</si>
  <si>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</si>
  <si>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</si>
  <si>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</si>
  <si>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</si>
  <si>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</si>
  <si>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</si>
  <si>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</si>
  <si>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</si>
  <si>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</si>
  <si>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</si>
  <si>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</si>
  <si>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</si>
  <si>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</si>
  <si>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</si>
  <si>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</si>
  <si>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</si>
  <si>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</si>
  <si>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</si>
  <si>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DE INFRAESTRUCTURA SOCIAL</t>
  </si>
  <si>
    <t>FONDO DE APORTACIONES MÚLTIPLES - INFRAESTRUCTURA EDUCATIVA 2025</t>
  </si>
  <si>
    <t>FAM - EDUCACIÓN BÁSICA 2025</t>
  </si>
  <si>
    <t>NO</t>
  </si>
  <si>
    <t>INSTITUTO GUERRERENSE DE LA INFRAESTRUCTURA FÍSICA EDUCATIVA</t>
  </si>
  <si>
    <t>DIRECCIÓN ADMINISTRATIVA, DIRECCIÓN TÉCNICA</t>
  </si>
  <si>
    <t>LEY DE COORDINACIÓN FISCAL</t>
  </si>
  <si>
    <t>SI</t>
  </si>
  <si>
    <t>ESCUELAS CONSTRUIDAS Y/O REHABILITADAS Y/O EQUIPADAS/TOTAL DE ESCUELAS PROGRAMADAS A INTERVENIR *100</t>
  </si>
  <si>
    <t>N/D</t>
  </si>
  <si>
    <t>INDICADORES DE RESULTADOS</t>
  </si>
  <si>
    <t>SECRETARIA DE PLANEACIÓN Y DESARROLLO REGIONAL</t>
  </si>
  <si>
    <t>N/A</t>
  </si>
  <si>
    <t>FAM - EDUCACIÓN MEDIA SUPERIOR 2025</t>
  </si>
  <si>
    <t>FAM - EDUCACIÓN SUPERIOR 2025</t>
  </si>
  <si>
    <t>FAM - EDUCACIÓN BÁSICA REMANENTES 2025</t>
  </si>
  <si>
    <t>FAM - EDUCACIÓN MEDIA SUPERIOR REMANENTES 2025</t>
  </si>
  <si>
    <t>FAM - EDUCACIÓN SUPERIOR REMANENTES 2025</t>
  </si>
  <si>
    <t>FAM - EDUCACIÓN BÁSICA REMANENTES 2024</t>
  </si>
  <si>
    <t>FAM - EDUCACIÓN MEDIA SUPERIOR REMANENTES 2024</t>
  </si>
  <si>
    <t>FAM - EDUCACIÓN SUPERIOR REMANENTES 2024</t>
  </si>
  <si>
    <t>FONDO DE APORTACIONES PARA LA INFRAESTRUCTURA SOCIAL (FAIS)2025</t>
  </si>
  <si>
    <t>FONDO DE INFRAESTRUCTURA SOCIAL PARA LAS ENTIDADES – FISE 2025</t>
  </si>
  <si>
    <t>FONDO DE APORTACIONES PARA EL FORTALECIMIENTO DE LAS ENTIDADES FEDERATIVAS 2025 (FAFEF)</t>
  </si>
  <si>
    <t>CUARTO TRIMESTRE</t>
  </si>
  <si>
    <t>FEDERAL</t>
  </si>
  <si>
    <t>CONSTRUCCIÓN, REHABILITACIÓN Y MANTENIMIENTO DE INFRAESTRUCTURA EDUCATIVA EN PLANTELES PÚBLICOS, EJECUTADA POR EL IGIFE</t>
  </si>
  <si>
    <t>31/12/2025</t>
  </si>
  <si>
    <t>ESCUELAS PÚBLICAS SELECCIONADAS POR REZAGO Y DIAGNÓSTICO TÉCNICO, BENEFICIANDO A TODOS LOS ALUMNOS, ALUMNAS, DOCENTES Y PERSONAL ADMINISTRATIVO, GARANTIZANDO ACCESIBILIDAD, SEGURIDAD Y EQUIDAD DE GÉNERO EN LA INFRAESTRUCTURA.</t>
  </si>
  <si>
    <t>ESCUELAS PÚBLICAS CON DIAGNÓSTICO TÉCNICO QUE JUSTIFIQUE INTERVENCIÓN, SELECCIONADAS SEGÚN CRITERIOS DE REZAGO Y RIESGO; SE GARANTIZA ACCESO EQUITATIVO A ALUMNAS Y ALUMNOS Y SE CONSIDERAN ESPACIOS SEGUROS Y ACCESIBLES CON PERSPECTIVA DE GÉNERO.</t>
  </si>
  <si>
    <t>EL FISE ES EJECUTADO POR DIVERSAS ÁREAS DEL GOBIERNO DEL ESTADO; EL IGIFE PARTICIPA EXCLUSIVAMENTE EN EL COMPONENTE DE INFRAESTRUCTURA EDUCATIVA</t>
  </si>
  <si>
    <t>EL FAFEF ES EJECUTADO POR DIVERSAS DEPENDENCIAS DEL GOBIERNO DEL ESTADO; EL IGIFE PARTICIPA EXCLUSIVAMENTE EN LA EJECUCIÓN DE ACCIONES DE INFRAESTRUCTURA EDUCATIVA.</t>
  </si>
  <si>
    <t>CIUDADANOS, ALUMNAS, ALUMNOS Y PERSONAL EDUCATIVO PUEDEN PRESENTAR QUEJAS VÍA CORREO, O PRESENCIALMENTE; SE GARANTIZA ACCESO EQUITATIVO Y SEGURO PARA TODAS LAS PERSONAS, SIN DISCRIMINACIÓN DE GÉNERO.</t>
  </si>
  <si>
    <t>CIUDADANAS Y CIUDADANOS, ALUMNAS, ALUMNOS Y PERSONAL EDUCATIVO PUEDEN EXIGIR INFORMACIÓN Y PRESENTAR QUEJAS; SE GARANTIZA IGUALDAD Y ACCESO SEGURO PARA TODAS LAS PERSONAS SIN DISCRIMINACIÓN</t>
  </si>
  <si>
    <t>LA OBRA PUEDE SUSPENDERSE POR PROBLEMAS LEGALES DEL PREDIO, SI OTRO PROGRAMA YA ATENDIÓ LA NECESIDAD O SI HAY UNA DISMINUCIÓN DE PRESUPUESTO; SE GARANTIZA ACCESO EQUITATIVO Y SIN DISCRIMINACIÓN DE GÉNERO.</t>
  </si>
  <si>
    <t>ENTREGA DE TERRENOS PARA LA CONSTRUCCIÓN Y PARTICIPACIÓN DE LA COMUNIDAD EDUCATIVA EN SEGUIMIENTO DE LAS OBRAS, GARANTIZANDO ACCESO EQUITATIVO A ALUMNAS, ALUMNOS, MADRES, PADRES Y DOCENTES.</t>
  </si>
  <si>
    <t>MEDIANO PLAZO</t>
  </si>
  <si>
    <t>Escuela</t>
  </si>
  <si>
    <t>PORCENTAJE DE ESCUELAS CON ESPACIOS EDUCATIVOS CONSTRUIDOS Y/O REHABILITADOS Y/O EQUIPADOS</t>
  </si>
  <si>
    <t>MIDE EL GRADO DE CUMPLIMIENTO EN LA EJECUCIÓN DE LAS ACCIONES DE CONSTRUCCIÓN Y/O REHABILITACIÓN Y/O EQUIPAMIENTO DE ESPACIOS EDUCATIVOS</t>
  </si>
  <si>
    <t>Porcentaje</t>
  </si>
  <si>
    <t>Trimestral</t>
  </si>
  <si>
    <t>Reportes avance-fisico financiero, Actas de entrega-Recepción de obra</t>
  </si>
  <si>
    <t>FAM - EDUCACIÓN BÁSICA RENDIMIENTOS FINANCIEROS 2025</t>
  </si>
  <si>
    <t>FAM - EDUCACIÓN SUPERIOR RENDIMIENTOS FINANCIEROS 2025</t>
  </si>
  <si>
    <t>FAFEF RENDIMIENTOS FINANCIEROS 2025</t>
  </si>
  <si>
    <t>FISE RENDIMIENTOS FINANCIEROS 2025</t>
  </si>
  <si>
    <t>PROGRAMA POTENCIACIÓN DE LOS RECURSOS DEL FAM "MANTENIMIENTO DE LOS PROYECTOS DE LA INFE" 2025</t>
  </si>
  <si>
    <t>BÁSICA Y MEDIA SUPERIOR</t>
  </si>
  <si>
    <t>MEDIA SUPERIOR</t>
  </si>
  <si>
    <t>ESCUELAS CONSTRUIDAS Y/O REHABILITADAS Y/O EQUIPADAS/TOTAL DE ESCUELAS PROGRAMADAS A INTERVENIR *101</t>
  </si>
  <si>
    <t>ESCUELAS CONSTRUIDAS Y/O REHABILITADAS Y/O EQUIPADAS/TOTAL DE ESCUELAS PROGRAMADAS A INTERVENIR *102</t>
  </si>
  <si>
    <t>ESCUELAS CONSTRUIDAS Y/O REHABILITADAS Y/O EQUIPADAS/TOTAL DE ESCUELAS PROGRAMADAS A INTERVENIR *103</t>
  </si>
  <si>
    <t>ESCUELAS CONSTRUIDAS Y/O REHABILITADAS Y/O EQUIPADAS/TOTAL DE ESCUELAS PROGRAMADAS A INTERVENIR *104</t>
  </si>
  <si>
    <t>ESCUELAS CONSTRUIDAS Y/O REHABILITADAS Y/O EQUIPADAS/TOTAL DE ESCUELAS PROGRAMADAS A INTERVENIR *105</t>
  </si>
  <si>
    <t>HTTPS://WWW.GUERRERO.GOB.MX/ARTICULO/INFORMACION-SOPORTE-PARA-PLANEACION-4TO-TRIMESTRE/</t>
  </si>
  <si>
    <t>HTTPS://WWW.GUERRERO.GOB.MX/WP-CONTENT/UPLOADS/2026/01/INDICADORES-TRIM4-OCT-DIC-2025.PDF</t>
  </si>
  <si>
    <t>HTTPS://WWW.GUERRERO.GOB.MX/WP-CONTENT/UPLOADS/2026/01/LEY-DE-COORDINACION-FISCAL-2024_01_03-2.PDF</t>
  </si>
  <si>
    <t>HTTPS://WWW.GUERRERO.GOB.MX/WP-CONTENT/UPLOADS/2026/01/PROGRAMA-OPERATIVO-ANUAL-2025-ACTUALIZADO-TRIM4-20260120.PDF</t>
  </si>
  <si>
    <t>HTTPS://WWW.GUERRERO.GOB.MX/WP-CONTENT/UPLOADS/2026/01/AVISO-DISTRIBUCION-CALENDARIZACION-MINISTRACION-FAMIE2025-2.PDF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</si>
</sst>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/>
    <xf numFmtId="0" fontId="0" fillId="3" borderId="0" xfId="0" applyFill="1" applyAlignment="1"/>
    <xf numFmtId="0" fontId="1" fillId="3" borderId="0" xfId="1" applyAlignment="1"/>
    <xf numFmtId="0" fontId="4" fillId="3" borderId="0" xfId="2" applyFill="1"/>
    <xf numFmtId="14" fontId="0" fillId="0" borderId="0" xfId="0" applyNumberFormat="1"/>
    <xf numFmtId="3" fontId="0" fillId="0" borderId="0" xfId="0" applyNumberFormat="1"/>
    <xf numFmtId="4" fontId="0" fillId="0" borderId="0" xfId="0" applyNumberFormat="1" applyAlignment="1">
      <alignment wrapText="1"/>
    </xf>
    <xf numFmtId="0" fontId="4" fillId="3" borderId="0" xfId="2" applyFill="1" applyAlignment="1"/>
    <xf numFmtId="4" fontId="0" fillId="0" borderId="0" xfId="0" applyNumberFormat="1"/>
    <xf numFmtId="0" fontId="4" fillId="3" borderId="0" xfId="2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/>
    <xf numFmtId="164" fontId="8" fillId="3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14" fontId="0" fillId="3" borderId="0" xfId="0" applyNumberFormat="1" applyFill="1"/>
    <xf numFmtId="3" fontId="9" fillId="5" borderId="0" xfId="0" applyNumberFormat="1" applyFont="1" applyFill="1" applyAlignment="1">
      <alignment vertical="top" wrapText="1"/>
    </xf>
    <xf numFmtId="0" fontId="8" fillId="6" borderId="0" xfId="0" applyFont="1" applyFill="1" applyAlignment="1">
      <alignment vertical="center"/>
    </xf>
    <xf numFmtId="9" fontId="0" fillId="3" borderId="0" xfId="3" applyFont="1" applyFill="1"/>
    <xf numFmtId="9" fontId="0" fillId="0" borderId="0" xfId="3" applyFont="1"/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4" borderId="1" xfId="0" applyFont="1" applyFill="1" applyBorder="1"/>
  </cellXfs>
  <cellStyles count="4">
    <cellStyle name="Hipervínculo" xfId="2" builtinId="8"/>
    <cellStyle name="Normal" xfId="0" builtinId="0"/>
    <cellStyle name="Normal 5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VA_LTAIPEG81FXVA28%20(1)%20Informaci&#243;n%20de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el-4o-trimestre-2023-planeacion/" TargetMode="External"/><Relationship Id="rId3" Type="http://schemas.openxmlformats.org/officeDocument/2006/relationships/hyperlink" Target="https://www.guerrero.gob.mx/articulo/informacion-para-el-4o-trimestre-2023-planeacion/" TargetMode="External"/><Relationship Id="rId7" Type="http://schemas.openxmlformats.org/officeDocument/2006/relationships/hyperlink" Target="https://www.guerrero.gob.mx/articulo/informacion-para-el-4o-trimestre-2023-planeacion/" TargetMode="External"/><Relationship Id="rId2" Type="http://schemas.openxmlformats.org/officeDocument/2006/relationships/hyperlink" Target="https://www.guerrero.gob.mx/articulo/informacion-para-el-4o-trimestre-2023-planeacion/" TargetMode="External"/><Relationship Id="rId1" Type="http://schemas.openxmlformats.org/officeDocument/2006/relationships/hyperlink" Target="https://www.guerrero.gob.mx/articulo/informacion-para-el-4o-trimestre-2023-planeacion/" TargetMode="External"/><Relationship Id="rId6" Type="http://schemas.openxmlformats.org/officeDocument/2006/relationships/hyperlink" Target="https://www.guerrero.gob.mx/articulo/informacion-para-el-4o-trimestre-2023-planeacion/" TargetMode="External"/><Relationship Id="rId11" Type="http://schemas.openxmlformats.org/officeDocument/2006/relationships/hyperlink" Target="https://www.guerrero.gob.mx/articulo/informacion-para-el-4o-trimestre-2023-planeacion/" TargetMode="External"/><Relationship Id="rId5" Type="http://schemas.openxmlformats.org/officeDocument/2006/relationships/hyperlink" Target="https://www.guerrero.gob.mx/articulo/informacion-para-el-4o-trimestre-2023-planeacion/" TargetMode="External"/><Relationship Id="rId10" Type="http://schemas.openxmlformats.org/officeDocument/2006/relationships/hyperlink" Target="https://www.guerrero.gob.mx/articulo/informacion-para-el-4o-trimestre-2023-planeacion/" TargetMode="External"/><Relationship Id="rId4" Type="http://schemas.openxmlformats.org/officeDocument/2006/relationships/hyperlink" Target="https://www.guerrero.gob.mx/articulo/informacion-para-el-4o-trimestre-2023-planeacion/" TargetMode="External"/><Relationship Id="rId9" Type="http://schemas.openxmlformats.org/officeDocument/2006/relationships/hyperlink" Target="https://www.guerrero.gob.mx/articulo/informacion-para-el-4o-trimestre-2023-plane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54" x14ac:dyDescent="0.25">
      <c r="A3" s="32" t="s">
        <v>4</v>
      </c>
      <c r="B3" s="31"/>
      <c r="C3" s="31"/>
      <c r="D3" s="33" t="s">
        <v>5</v>
      </c>
      <c r="E3" s="31"/>
      <c r="F3" s="31"/>
      <c r="G3" s="32" t="s">
        <v>6</v>
      </c>
      <c r="H3" s="31"/>
      <c r="I3" s="3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0" t="s">
        <v>71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17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17" t="s">
        <v>84</v>
      </c>
      <c r="N7" s="2" t="s">
        <v>85</v>
      </c>
      <c r="O7" s="2" t="s">
        <v>86</v>
      </c>
      <c r="P7" s="2" t="s">
        <v>87</v>
      </c>
      <c r="Q7" s="17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17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8" t="s">
        <v>106</v>
      </c>
      <c r="AJ7" s="28" t="s">
        <v>107</v>
      </c>
      <c r="AK7" s="29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17" t="s">
        <v>113</v>
      </c>
      <c r="AQ7" s="2" t="s">
        <v>114</v>
      </c>
      <c r="AR7" s="17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4">
        <v>2025</v>
      </c>
      <c r="B8" s="5">
        <v>45667</v>
      </c>
      <c r="C8" s="5" t="s">
        <v>202</v>
      </c>
      <c r="D8" t="s">
        <v>200</v>
      </c>
      <c r="E8" s="6" t="s">
        <v>175</v>
      </c>
      <c r="F8" s="7" t="s">
        <v>176</v>
      </c>
      <c r="G8" s="8" t="s">
        <v>177</v>
      </c>
      <c r="H8" s="8" t="s">
        <v>178</v>
      </c>
      <c r="I8" t="s">
        <v>178</v>
      </c>
      <c r="J8" t="s">
        <v>179</v>
      </c>
      <c r="K8" t="s">
        <v>180</v>
      </c>
      <c r="L8" t="s">
        <v>181</v>
      </c>
      <c r="M8" s="9" t="s">
        <v>232</v>
      </c>
      <c r="N8" t="s">
        <v>182</v>
      </c>
      <c r="O8" s="10">
        <v>45658</v>
      </c>
      <c r="P8" s="10" t="s">
        <v>202</v>
      </c>
      <c r="Q8" t="s">
        <v>201</v>
      </c>
      <c r="R8">
        <v>1</v>
      </c>
      <c r="S8" s="11">
        <v>9840</v>
      </c>
      <c r="T8" s="9" t="s">
        <v>233</v>
      </c>
      <c r="U8" s="11">
        <v>4836</v>
      </c>
      <c r="V8" s="11">
        <v>5004</v>
      </c>
      <c r="W8" t="s">
        <v>183</v>
      </c>
      <c r="X8" s="12">
        <v>147959193.30999997</v>
      </c>
      <c r="Y8" s="12">
        <f>+X8</f>
        <v>147959193.30999997</v>
      </c>
      <c r="Z8" s="12">
        <v>122828003.42999998</v>
      </c>
      <c r="AA8">
        <v>0</v>
      </c>
      <c r="AB8">
        <v>0</v>
      </c>
      <c r="AC8" s="9" t="s">
        <v>233</v>
      </c>
      <c r="AD8" s="13" t="s">
        <v>234</v>
      </c>
      <c r="AE8" t="s">
        <v>203</v>
      </c>
      <c r="AF8" t="s">
        <v>204</v>
      </c>
      <c r="AG8" s="14">
        <f>+Y8</f>
        <v>147959193.30999997</v>
      </c>
      <c r="AH8" s="14">
        <f>+AG8</f>
        <v>147959193.30999997</v>
      </c>
      <c r="AI8" t="s">
        <v>207</v>
      </c>
      <c r="AJ8" t="s">
        <v>208</v>
      </c>
      <c r="AK8" t="s">
        <v>209</v>
      </c>
      <c r="AL8" t="s">
        <v>199</v>
      </c>
      <c r="AM8" t="s">
        <v>185</v>
      </c>
      <c r="AN8" t="s">
        <v>186</v>
      </c>
      <c r="AO8" s="13" t="s">
        <v>231</v>
      </c>
      <c r="AP8" t="s">
        <v>184</v>
      </c>
      <c r="AQ8">
        <v>1</v>
      </c>
      <c r="AR8" t="s">
        <v>210</v>
      </c>
      <c r="AS8" t="s">
        <v>178</v>
      </c>
      <c r="AT8" t="s">
        <v>184</v>
      </c>
      <c r="AU8" t="s">
        <v>178</v>
      </c>
      <c r="AV8" s="15" t="s">
        <v>187</v>
      </c>
      <c r="AW8">
        <v>1</v>
      </c>
      <c r="AX8" s="9" t="s">
        <v>233</v>
      </c>
      <c r="AY8" s="16" t="s">
        <v>187</v>
      </c>
      <c r="AZ8" t="s">
        <v>180</v>
      </c>
      <c r="BA8" s="10" t="s">
        <v>202</v>
      </c>
      <c r="BB8" s="10"/>
    </row>
    <row r="9" spans="1:54" x14ac:dyDescent="0.25">
      <c r="A9" s="4">
        <v>2025</v>
      </c>
      <c r="B9" s="5">
        <v>45667</v>
      </c>
      <c r="C9" s="5" t="s">
        <v>202</v>
      </c>
      <c r="D9" t="s">
        <v>200</v>
      </c>
      <c r="E9" s="6" t="s">
        <v>175</v>
      </c>
      <c r="F9" s="7" t="s">
        <v>176</v>
      </c>
      <c r="G9" s="8" t="s">
        <v>188</v>
      </c>
      <c r="H9" s="8" t="s">
        <v>178</v>
      </c>
      <c r="I9" t="s">
        <v>178</v>
      </c>
      <c r="J9" t="s">
        <v>179</v>
      </c>
      <c r="K9" t="s">
        <v>180</v>
      </c>
      <c r="L9" t="s">
        <v>181</v>
      </c>
      <c r="M9" s="9" t="s">
        <v>232</v>
      </c>
      <c r="N9" t="s">
        <v>182</v>
      </c>
      <c r="O9" s="10">
        <v>45658</v>
      </c>
      <c r="P9" s="10" t="s">
        <v>202</v>
      </c>
      <c r="Q9" t="s">
        <v>201</v>
      </c>
      <c r="R9">
        <v>2</v>
      </c>
      <c r="S9" s="11">
        <v>4247</v>
      </c>
      <c r="T9" s="9" t="s">
        <v>233</v>
      </c>
      <c r="U9" s="11">
        <v>1973</v>
      </c>
      <c r="V9" s="11">
        <v>2274</v>
      </c>
      <c r="W9" t="s">
        <v>183</v>
      </c>
      <c r="X9" s="12">
        <v>6747759</v>
      </c>
      <c r="Y9" s="12">
        <f t="shared" ref="Y9:Y23" si="0">+X9</f>
        <v>6747759</v>
      </c>
      <c r="Z9" s="12">
        <v>5589790.9499999993</v>
      </c>
      <c r="AA9">
        <v>0</v>
      </c>
      <c r="AB9">
        <v>0</v>
      </c>
      <c r="AC9" s="9" t="s">
        <v>233</v>
      </c>
      <c r="AD9" s="13" t="s">
        <v>234</v>
      </c>
      <c r="AE9" t="s">
        <v>203</v>
      </c>
      <c r="AF9" t="s">
        <v>204</v>
      </c>
      <c r="AG9" s="14">
        <f t="shared" ref="AG9:AG23" si="1">+Y9</f>
        <v>6747759</v>
      </c>
      <c r="AH9" s="14">
        <f t="shared" ref="AH9:AH23" si="2">+AG9</f>
        <v>6747759</v>
      </c>
      <c r="AI9" t="s">
        <v>207</v>
      </c>
      <c r="AJ9" t="s">
        <v>208</v>
      </c>
      <c r="AK9" t="s">
        <v>209</v>
      </c>
      <c r="AL9" t="s">
        <v>199</v>
      </c>
      <c r="AM9" t="s">
        <v>185</v>
      </c>
      <c r="AN9" t="s">
        <v>186</v>
      </c>
      <c r="AO9" s="13" t="s">
        <v>231</v>
      </c>
      <c r="AP9" t="s">
        <v>184</v>
      </c>
      <c r="AQ9">
        <v>2</v>
      </c>
      <c r="AR9" t="s">
        <v>210</v>
      </c>
      <c r="AS9" t="s">
        <v>178</v>
      </c>
      <c r="AT9" t="s">
        <v>184</v>
      </c>
      <c r="AU9" t="s">
        <v>178</v>
      </c>
      <c r="AV9" s="15" t="s">
        <v>187</v>
      </c>
      <c r="AW9">
        <v>2</v>
      </c>
      <c r="AX9" s="9" t="s">
        <v>233</v>
      </c>
      <c r="AY9" s="16" t="s">
        <v>187</v>
      </c>
      <c r="AZ9" t="s">
        <v>180</v>
      </c>
      <c r="BA9" s="10" t="s">
        <v>202</v>
      </c>
      <c r="BB9" s="10"/>
    </row>
    <row r="10" spans="1:54" x14ac:dyDescent="0.25">
      <c r="A10" s="4">
        <v>2025</v>
      </c>
      <c r="B10" s="5">
        <v>45667</v>
      </c>
      <c r="C10" s="5" t="s">
        <v>202</v>
      </c>
      <c r="D10" t="s">
        <v>200</v>
      </c>
      <c r="E10" s="6" t="s">
        <v>175</v>
      </c>
      <c r="F10" s="7" t="s">
        <v>176</v>
      </c>
      <c r="G10" s="8" t="s">
        <v>189</v>
      </c>
      <c r="H10" s="8" t="s">
        <v>178</v>
      </c>
      <c r="I10" t="s">
        <v>178</v>
      </c>
      <c r="J10" t="s">
        <v>179</v>
      </c>
      <c r="K10" t="s">
        <v>180</v>
      </c>
      <c r="L10" t="s">
        <v>181</v>
      </c>
      <c r="M10" s="9" t="s">
        <v>232</v>
      </c>
      <c r="N10" t="s">
        <v>182</v>
      </c>
      <c r="O10" s="10">
        <v>45658</v>
      </c>
      <c r="P10" s="10" t="s">
        <v>202</v>
      </c>
      <c r="Q10" t="s">
        <v>201</v>
      </c>
      <c r="R10" s="18">
        <v>3</v>
      </c>
      <c r="S10" s="11">
        <v>9509</v>
      </c>
      <c r="T10" s="9" t="s">
        <v>233</v>
      </c>
      <c r="U10" s="11">
        <v>4926</v>
      </c>
      <c r="V10" s="11">
        <v>4583</v>
      </c>
      <c r="W10" t="s">
        <v>183</v>
      </c>
      <c r="X10" s="12">
        <v>36654007.460000001</v>
      </c>
      <c r="Y10" s="12">
        <f t="shared" si="0"/>
        <v>36654007.460000001</v>
      </c>
      <c r="Z10" s="12">
        <v>24423905.530000001</v>
      </c>
      <c r="AA10">
        <v>0</v>
      </c>
      <c r="AB10">
        <v>0</v>
      </c>
      <c r="AC10" s="9" t="s">
        <v>233</v>
      </c>
      <c r="AD10" s="13" t="s">
        <v>234</v>
      </c>
      <c r="AE10" t="s">
        <v>203</v>
      </c>
      <c r="AF10" t="s">
        <v>204</v>
      </c>
      <c r="AG10" s="14">
        <f t="shared" si="1"/>
        <v>36654007.460000001</v>
      </c>
      <c r="AH10" s="14">
        <f t="shared" si="2"/>
        <v>36654007.460000001</v>
      </c>
      <c r="AI10" t="s">
        <v>207</v>
      </c>
      <c r="AJ10" t="s">
        <v>208</v>
      </c>
      <c r="AK10" t="s">
        <v>209</v>
      </c>
      <c r="AL10" t="s">
        <v>199</v>
      </c>
      <c r="AM10" t="s">
        <v>185</v>
      </c>
      <c r="AN10" t="s">
        <v>186</v>
      </c>
      <c r="AO10" s="13" t="s">
        <v>231</v>
      </c>
      <c r="AP10" t="s">
        <v>184</v>
      </c>
      <c r="AQ10" s="18">
        <v>3</v>
      </c>
      <c r="AR10" t="s">
        <v>210</v>
      </c>
      <c r="AS10" t="s">
        <v>178</v>
      </c>
      <c r="AT10" t="s">
        <v>184</v>
      </c>
      <c r="AU10" t="s">
        <v>178</v>
      </c>
      <c r="AV10" s="15" t="s">
        <v>187</v>
      </c>
      <c r="AW10" s="18">
        <v>3</v>
      </c>
      <c r="AX10" s="9" t="s">
        <v>233</v>
      </c>
      <c r="AY10" s="16" t="s">
        <v>187</v>
      </c>
      <c r="AZ10" t="s">
        <v>180</v>
      </c>
      <c r="BA10" s="10" t="s">
        <v>202</v>
      </c>
      <c r="BB10" s="10"/>
    </row>
    <row r="11" spans="1:54" x14ac:dyDescent="0.25">
      <c r="A11" s="4">
        <v>2025</v>
      </c>
      <c r="B11" s="5">
        <v>45667</v>
      </c>
      <c r="C11" s="5" t="s">
        <v>202</v>
      </c>
      <c r="D11" t="s">
        <v>200</v>
      </c>
      <c r="E11" s="6" t="s">
        <v>175</v>
      </c>
      <c r="F11" s="7" t="s">
        <v>176</v>
      </c>
      <c r="G11" s="8" t="s">
        <v>190</v>
      </c>
      <c r="H11" s="8" t="s">
        <v>178</v>
      </c>
      <c r="I11" t="s">
        <v>178</v>
      </c>
      <c r="J11" t="s">
        <v>179</v>
      </c>
      <c r="K11" t="s">
        <v>180</v>
      </c>
      <c r="L11" t="s">
        <v>181</v>
      </c>
      <c r="M11" s="9" t="s">
        <v>232</v>
      </c>
      <c r="N11" t="s">
        <v>182</v>
      </c>
      <c r="O11" s="10">
        <v>45658</v>
      </c>
      <c r="P11" s="10" t="s">
        <v>202</v>
      </c>
      <c r="Q11" t="s">
        <v>201</v>
      </c>
      <c r="R11" s="18">
        <v>4</v>
      </c>
      <c r="S11" s="11">
        <v>14312</v>
      </c>
      <c r="T11" s="9" t="s">
        <v>233</v>
      </c>
      <c r="U11" s="11">
        <v>7250</v>
      </c>
      <c r="V11" s="11">
        <v>7062</v>
      </c>
      <c r="W11" t="s">
        <v>183</v>
      </c>
      <c r="X11" s="12">
        <v>82554317.410000011</v>
      </c>
      <c r="Y11" s="12">
        <f t="shared" si="0"/>
        <v>82554317.410000011</v>
      </c>
      <c r="Z11" s="12">
        <v>44072631.960000016</v>
      </c>
      <c r="AA11">
        <v>0</v>
      </c>
      <c r="AB11">
        <v>0</v>
      </c>
      <c r="AC11" s="9" t="s">
        <v>233</v>
      </c>
      <c r="AD11" s="13" t="s">
        <v>234</v>
      </c>
      <c r="AE11" t="s">
        <v>203</v>
      </c>
      <c r="AF11" t="s">
        <v>204</v>
      </c>
      <c r="AG11" s="14">
        <f t="shared" si="1"/>
        <v>82554317.410000011</v>
      </c>
      <c r="AH11" s="14">
        <f t="shared" si="2"/>
        <v>82554317.410000011</v>
      </c>
      <c r="AI11" t="s">
        <v>207</v>
      </c>
      <c r="AJ11" t="s">
        <v>208</v>
      </c>
      <c r="AK11" t="s">
        <v>209</v>
      </c>
      <c r="AL11" t="s">
        <v>199</v>
      </c>
      <c r="AM11" t="s">
        <v>185</v>
      </c>
      <c r="AN11" t="s">
        <v>186</v>
      </c>
      <c r="AO11" s="13" t="s">
        <v>231</v>
      </c>
      <c r="AP11" t="s">
        <v>184</v>
      </c>
      <c r="AQ11" s="18">
        <v>4</v>
      </c>
      <c r="AR11" t="s">
        <v>210</v>
      </c>
      <c r="AS11" t="s">
        <v>178</v>
      </c>
      <c r="AT11" t="s">
        <v>184</v>
      </c>
      <c r="AU11" t="s">
        <v>178</v>
      </c>
      <c r="AV11" s="15" t="s">
        <v>187</v>
      </c>
      <c r="AW11" s="18">
        <v>4</v>
      </c>
      <c r="AX11" s="9" t="s">
        <v>233</v>
      </c>
      <c r="AY11" s="16" t="s">
        <v>187</v>
      </c>
      <c r="AZ11" t="s">
        <v>180</v>
      </c>
      <c r="BA11" s="10" t="s">
        <v>202</v>
      </c>
      <c r="BB11" s="10"/>
    </row>
    <row r="12" spans="1:54" x14ac:dyDescent="0.25">
      <c r="A12" s="4">
        <v>2025</v>
      </c>
      <c r="B12" s="5">
        <v>45667</v>
      </c>
      <c r="C12" s="5" t="s">
        <v>202</v>
      </c>
      <c r="D12" t="s">
        <v>200</v>
      </c>
      <c r="E12" s="6" t="s">
        <v>175</v>
      </c>
      <c r="F12" s="7" t="s">
        <v>176</v>
      </c>
      <c r="G12" s="8" t="s">
        <v>191</v>
      </c>
      <c r="H12" s="8" t="s">
        <v>178</v>
      </c>
      <c r="I12" t="s">
        <v>178</v>
      </c>
      <c r="J12" t="s">
        <v>179</v>
      </c>
      <c r="K12" t="s">
        <v>180</v>
      </c>
      <c r="L12" t="s">
        <v>181</v>
      </c>
      <c r="M12" s="9" t="s">
        <v>232</v>
      </c>
      <c r="N12" t="s">
        <v>182</v>
      </c>
      <c r="O12" s="10">
        <v>45658</v>
      </c>
      <c r="P12" s="10" t="s">
        <v>202</v>
      </c>
      <c r="Q12" t="s">
        <v>201</v>
      </c>
      <c r="R12" s="18">
        <v>5</v>
      </c>
      <c r="S12" s="11">
        <v>1096</v>
      </c>
      <c r="T12" s="9" t="s">
        <v>233</v>
      </c>
      <c r="U12" s="11">
        <v>525</v>
      </c>
      <c r="V12" s="11">
        <v>571</v>
      </c>
      <c r="W12" t="s">
        <v>183</v>
      </c>
      <c r="X12" s="12">
        <v>3695546.4399999995</v>
      </c>
      <c r="Y12" s="12">
        <f t="shared" si="0"/>
        <v>3695546.4399999995</v>
      </c>
      <c r="Z12" s="12">
        <v>1761155.87</v>
      </c>
      <c r="AA12">
        <v>0</v>
      </c>
      <c r="AB12">
        <v>0</v>
      </c>
      <c r="AC12" s="9" t="s">
        <v>233</v>
      </c>
      <c r="AD12" s="13" t="s">
        <v>234</v>
      </c>
      <c r="AE12" t="s">
        <v>203</v>
      </c>
      <c r="AF12" t="s">
        <v>204</v>
      </c>
      <c r="AG12" s="14">
        <f t="shared" si="1"/>
        <v>3695546.4399999995</v>
      </c>
      <c r="AH12" s="14">
        <f t="shared" si="2"/>
        <v>3695546.4399999995</v>
      </c>
      <c r="AI12" t="s">
        <v>207</v>
      </c>
      <c r="AJ12" t="s">
        <v>208</v>
      </c>
      <c r="AK12" t="s">
        <v>209</v>
      </c>
      <c r="AL12" t="s">
        <v>199</v>
      </c>
      <c r="AM12" t="s">
        <v>185</v>
      </c>
      <c r="AN12" t="s">
        <v>186</v>
      </c>
      <c r="AO12" s="13" t="s">
        <v>231</v>
      </c>
      <c r="AP12" t="s">
        <v>184</v>
      </c>
      <c r="AQ12" s="18">
        <v>5</v>
      </c>
      <c r="AR12" t="s">
        <v>210</v>
      </c>
      <c r="AS12" t="s">
        <v>178</v>
      </c>
      <c r="AT12" t="s">
        <v>184</v>
      </c>
      <c r="AU12" t="s">
        <v>178</v>
      </c>
      <c r="AV12" s="15" t="s">
        <v>187</v>
      </c>
      <c r="AW12" s="18">
        <v>5</v>
      </c>
      <c r="AX12" s="9" t="s">
        <v>233</v>
      </c>
      <c r="AY12" s="16" t="s">
        <v>187</v>
      </c>
      <c r="AZ12" t="s">
        <v>180</v>
      </c>
      <c r="BA12" s="10" t="s">
        <v>202</v>
      </c>
      <c r="BB12" s="10"/>
    </row>
    <row r="13" spans="1:54" s="18" customFormat="1" x14ac:dyDescent="0.25">
      <c r="A13" s="4">
        <v>2025</v>
      </c>
      <c r="B13" s="5">
        <v>45667</v>
      </c>
      <c r="C13" s="5" t="s">
        <v>202</v>
      </c>
      <c r="D13" s="18" t="s">
        <v>200</v>
      </c>
      <c r="E13" s="6" t="s">
        <v>175</v>
      </c>
      <c r="F13" s="7" t="s">
        <v>176</v>
      </c>
      <c r="G13" s="8" t="s">
        <v>192</v>
      </c>
      <c r="H13" s="8" t="s">
        <v>178</v>
      </c>
      <c r="I13" s="18" t="s">
        <v>178</v>
      </c>
      <c r="J13" s="18" t="s">
        <v>179</v>
      </c>
      <c r="K13" s="18" t="s">
        <v>180</v>
      </c>
      <c r="L13" s="18" t="s">
        <v>181</v>
      </c>
      <c r="M13" s="9" t="s">
        <v>232</v>
      </c>
      <c r="N13" s="18" t="s">
        <v>182</v>
      </c>
      <c r="O13" s="10">
        <v>45658</v>
      </c>
      <c r="P13" s="10" t="s">
        <v>202</v>
      </c>
      <c r="Q13" s="18" t="s">
        <v>201</v>
      </c>
      <c r="R13" s="18">
        <v>6</v>
      </c>
      <c r="S13" s="11">
        <v>7502</v>
      </c>
      <c r="T13" s="9" t="s">
        <v>233</v>
      </c>
      <c r="U13" s="11">
        <v>3267</v>
      </c>
      <c r="V13" s="11">
        <v>4235</v>
      </c>
      <c r="W13" s="18" t="s">
        <v>183</v>
      </c>
      <c r="X13" s="12">
        <v>17651704.039999995</v>
      </c>
      <c r="Y13" s="12">
        <f t="shared" si="0"/>
        <v>17651704.039999995</v>
      </c>
      <c r="Z13" s="12">
        <v>8866637.8899999987</v>
      </c>
      <c r="AA13" s="18">
        <v>0</v>
      </c>
      <c r="AB13" s="18">
        <v>0</v>
      </c>
      <c r="AC13" s="9" t="s">
        <v>233</v>
      </c>
      <c r="AD13" s="13" t="s">
        <v>234</v>
      </c>
      <c r="AE13" s="18" t="s">
        <v>203</v>
      </c>
      <c r="AF13" s="18" t="s">
        <v>204</v>
      </c>
      <c r="AG13" s="14">
        <f t="shared" si="1"/>
        <v>17651704.039999995</v>
      </c>
      <c r="AH13" s="14">
        <f t="shared" si="2"/>
        <v>17651704.039999995</v>
      </c>
      <c r="AI13" s="18" t="s">
        <v>207</v>
      </c>
      <c r="AJ13" s="18" t="s">
        <v>208</v>
      </c>
      <c r="AK13" s="18" t="s">
        <v>209</v>
      </c>
      <c r="AL13" s="18" t="s">
        <v>199</v>
      </c>
      <c r="AM13" s="18" t="s">
        <v>185</v>
      </c>
      <c r="AN13" s="18" t="s">
        <v>186</v>
      </c>
      <c r="AO13" s="13" t="s">
        <v>231</v>
      </c>
      <c r="AP13" s="18" t="s">
        <v>184</v>
      </c>
      <c r="AQ13" s="18">
        <v>6</v>
      </c>
      <c r="AR13" s="18" t="s">
        <v>210</v>
      </c>
      <c r="AS13" s="18" t="s">
        <v>178</v>
      </c>
      <c r="AT13" s="18" t="s">
        <v>184</v>
      </c>
      <c r="AU13" s="18" t="s">
        <v>178</v>
      </c>
      <c r="AV13" s="15" t="s">
        <v>187</v>
      </c>
      <c r="AW13" s="18">
        <v>6</v>
      </c>
      <c r="AX13" s="9" t="s">
        <v>233</v>
      </c>
      <c r="AY13" s="16" t="s">
        <v>187</v>
      </c>
      <c r="AZ13" s="18" t="s">
        <v>180</v>
      </c>
      <c r="BA13" s="10" t="s">
        <v>202</v>
      </c>
      <c r="BB13" s="10"/>
    </row>
    <row r="14" spans="1:54" s="18" customFormat="1" x14ac:dyDescent="0.25">
      <c r="A14" s="4">
        <v>2026</v>
      </c>
      <c r="B14" s="5">
        <v>45667</v>
      </c>
      <c r="C14" s="5" t="s">
        <v>202</v>
      </c>
      <c r="D14" s="18" t="s">
        <v>200</v>
      </c>
      <c r="E14" s="6" t="s">
        <v>175</v>
      </c>
      <c r="F14" s="7" t="s">
        <v>176</v>
      </c>
      <c r="G14" s="8" t="s">
        <v>193</v>
      </c>
      <c r="H14" s="8" t="s">
        <v>178</v>
      </c>
      <c r="I14" s="18" t="s">
        <v>178</v>
      </c>
      <c r="J14" s="18" t="s">
        <v>179</v>
      </c>
      <c r="K14" s="18" t="s">
        <v>180</v>
      </c>
      <c r="L14" s="18" t="s">
        <v>181</v>
      </c>
      <c r="M14" s="9" t="s">
        <v>232</v>
      </c>
      <c r="N14" s="18" t="s">
        <v>182</v>
      </c>
      <c r="O14" s="10">
        <v>45658</v>
      </c>
      <c r="P14" s="10" t="s">
        <v>202</v>
      </c>
      <c r="Q14" s="18" t="s">
        <v>201</v>
      </c>
      <c r="R14" s="18">
        <v>7</v>
      </c>
      <c r="S14" s="11">
        <v>3644</v>
      </c>
      <c r="T14" s="9" t="s">
        <v>233</v>
      </c>
      <c r="U14" s="11">
        <v>1865</v>
      </c>
      <c r="V14" s="11">
        <v>1779</v>
      </c>
      <c r="W14" s="18" t="s">
        <v>183</v>
      </c>
      <c r="X14" s="12">
        <v>27308169.839999996</v>
      </c>
      <c r="Y14" s="12">
        <f t="shared" si="0"/>
        <v>27308169.839999996</v>
      </c>
      <c r="Z14" s="12">
        <v>25951762.119999997</v>
      </c>
      <c r="AA14" s="18">
        <v>0</v>
      </c>
      <c r="AB14" s="18">
        <v>0</v>
      </c>
      <c r="AC14" s="9" t="s">
        <v>233</v>
      </c>
      <c r="AD14" s="13" t="s">
        <v>234</v>
      </c>
      <c r="AE14" s="18" t="s">
        <v>203</v>
      </c>
      <c r="AF14" s="18" t="s">
        <v>204</v>
      </c>
      <c r="AG14" s="14">
        <f t="shared" si="1"/>
        <v>27308169.839999996</v>
      </c>
      <c r="AH14" s="14">
        <f t="shared" si="2"/>
        <v>27308169.839999996</v>
      </c>
      <c r="AI14" s="18" t="s">
        <v>207</v>
      </c>
      <c r="AJ14" s="18" t="s">
        <v>208</v>
      </c>
      <c r="AK14" s="18" t="s">
        <v>209</v>
      </c>
      <c r="AL14" s="18" t="s">
        <v>199</v>
      </c>
      <c r="AM14" s="18" t="s">
        <v>185</v>
      </c>
      <c r="AN14" s="18" t="s">
        <v>186</v>
      </c>
      <c r="AO14" s="13" t="s">
        <v>231</v>
      </c>
      <c r="AP14" s="18" t="s">
        <v>184</v>
      </c>
      <c r="AQ14" s="18">
        <v>7</v>
      </c>
      <c r="AR14" s="18" t="s">
        <v>210</v>
      </c>
      <c r="AS14" s="18" t="s">
        <v>178</v>
      </c>
      <c r="AT14" s="18" t="s">
        <v>184</v>
      </c>
      <c r="AU14" s="18" t="s">
        <v>178</v>
      </c>
      <c r="AV14" s="15" t="s">
        <v>187</v>
      </c>
      <c r="AW14" s="18">
        <v>7</v>
      </c>
      <c r="AX14" s="9" t="s">
        <v>233</v>
      </c>
      <c r="AY14" s="16" t="s">
        <v>187</v>
      </c>
      <c r="AZ14" s="18" t="s">
        <v>180</v>
      </c>
      <c r="BA14" s="10" t="s">
        <v>202</v>
      </c>
      <c r="BB14" s="10"/>
    </row>
    <row r="15" spans="1:54" s="18" customFormat="1" x14ac:dyDescent="0.25">
      <c r="A15" s="4">
        <v>2027</v>
      </c>
      <c r="B15" s="5">
        <v>45667</v>
      </c>
      <c r="C15" s="5" t="s">
        <v>202</v>
      </c>
      <c r="D15" s="18" t="s">
        <v>200</v>
      </c>
      <c r="E15" s="6" t="s">
        <v>175</v>
      </c>
      <c r="F15" s="7" t="s">
        <v>176</v>
      </c>
      <c r="G15" s="8" t="s">
        <v>194</v>
      </c>
      <c r="H15" s="8" t="s">
        <v>178</v>
      </c>
      <c r="I15" s="18" t="s">
        <v>178</v>
      </c>
      <c r="J15" s="18" t="s">
        <v>179</v>
      </c>
      <c r="K15" s="18" t="s">
        <v>180</v>
      </c>
      <c r="L15" s="18" t="s">
        <v>181</v>
      </c>
      <c r="M15" s="9" t="s">
        <v>232</v>
      </c>
      <c r="N15" s="18" t="s">
        <v>182</v>
      </c>
      <c r="O15" s="10">
        <v>45658</v>
      </c>
      <c r="P15" s="10" t="s">
        <v>202</v>
      </c>
      <c r="Q15" s="18" t="s">
        <v>201</v>
      </c>
      <c r="R15" s="18">
        <v>8</v>
      </c>
      <c r="S15" s="11">
        <v>6131</v>
      </c>
      <c r="T15" s="9" t="s">
        <v>233</v>
      </c>
      <c r="U15" s="11">
        <v>3059</v>
      </c>
      <c r="V15" s="11">
        <v>3072</v>
      </c>
      <c r="W15" s="18" t="s">
        <v>183</v>
      </c>
      <c r="X15" s="12">
        <v>1307655.99</v>
      </c>
      <c r="Y15" s="12">
        <f t="shared" si="0"/>
        <v>1307655.99</v>
      </c>
      <c r="Z15" s="12">
        <v>1307655.98</v>
      </c>
      <c r="AA15" s="18">
        <v>0</v>
      </c>
      <c r="AB15" s="18">
        <v>0</v>
      </c>
      <c r="AC15" s="9" t="s">
        <v>233</v>
      </c>
      <c r="AD15" s="13" t="s">
        <v>234</v>
      </c>
      <c r="AE15" s="18" t="s">
        <v>203</v>
      </c>
      <c r="AF15" s="18" t="s">
        <v>204</v>
      </c>
      <c r="AG15" s="14">
        <f t="shared" si="1"/>
        <v>1307655.99</v>
      </c>
      <c r="AH15" s="14">
        <f t="shared" si="2"/>
        <v>1307655.99</v>
      </c>
      <c r="AI15" s="18" t="s">
        <v>207</v>
      </c>
      <c r="AJ15" s="18" t="s">
        <v>208</v>
      </c>
      <c r="AK15" s="18" t="s">
        <v>209</v>
      </c>
      <c r="AL15" s="18" t="s">
        <v>199</v>
      </c>
      <c r="AM15" s="18" t="s">
        <v>185</v>
      </c>
      <c r="AN15" s="18" t="s">
        <v>186</v>
      </c>
      <c r="AO15" s="13" t="s">
        <v>231</v>
      </c>
      <c r="AP15" s="18" t="s">
        <v>184</v>
      </c>
      <c r="AQ15" s="18">
        <v>8</v>
      </c>
      <c r="AR15" s="18" t="s">
        <v>210</v>
      </c>
      <c r="AS15" s="18" t="s">
        <v>178</v>
      </c>
      <c r="AT15" s="18" t="s">
        <v>184</v>
      </c>
      <c r="AU15" s="18" t="s">
        <v>178</v>
      </c>
      <c r="AV15" s="15" t="s">
        <v>187</v>
      </c>
      <c r="AW15" s="18">
        <v>8</v>
      </c>
      <c r="AX15" s="9" t="s">
        <v>233</v>
      </c>
      <c r="AY15" s="16" t="s">
        <v>187</v>
      </c>
      <c r="AZ15" s="18" t="s">
        <v>180</v>
      </c>
      <c r="BA15" s="10" t="s">
        <v>202</v>
      </c>
      <c r="BB15" s="10"/>
    </row>
    <row r="16" spans="1:54" s="18" customFormat="1" x14ac:dyDescent="0.25">
      <c r="A16" s="4">
        <v>2028</v>
      </c>
      <c r="B16" s="5">
        <v>45667</v>
      </c>
      <c r="C16" s="5" t="s">
        <v>202</v>
      </c>
      <c r="D16" s="18" t="s">
        <v>200</v>
      </c>
      <c r="E16" s="6" t="s">
        <v>175</v>
      </c>
      <c r="F16" s="7" t="s">
        <v>176</v>
      </c>
      <c r="G16" s="8" t="s">
        <v>195</v>
      </c>
      <c r="H16" s="8" t="s">
        <v>178</v>
      </c>
      <c r="I16" s="18" t="s">
        <v>178</v>
      </c>
      <c r="J16" s="18" t="s">
        <v>179</v>
      </c>
      <c r="K16" s="18" t="s">
        <v>180</v>
      </c>
      <c r="L16" s="18" t="s">
        <v>181</v>
      </c>
      <c r="M16" s="9" t="s">
        <v>232</v>
      </c>
      <c r="N16" s="18" t="s">
        <v>182</v>
      </c>
      <c r="O16" s="10">
        <v>45658</v>
      </c>
      <c r="P16" s="10" t="s">
        <v>202</v>
      </c>
      <c r="Q16" s="18" t="s">
        <v>201</v>
      </c>
      <c r="R16" s="18">
        <v>9</v>
      </c>
      <c r="S16" s="11">
        <v>7584</v>
      </c>
      <c r="T16" s="9" t="s">
        <v>233</v>
      </c>
      <c r="U16" s="11">
        <v>3631</v>
      </c>
      <c r="V16" s="11">
        <v>3953</v>
      </c>
      <c r="W16" s="18" t="s">
        <v>183</v>
      </c>
      <c r="X16" s="12">
        <v>25202444.059999999</v>
      </c>
      <c r="Y16" s="12">
        <f t="shared" si="0"/>
        <v>25202444.059999999</v>
      </c>
      <c r="Z16" s="12">
        <v>19269506.309999999</v>
      </c>
      <c r="AA16" s="18">
        <v>0</v>
      </c>
      <c r="AB16" s="18">
        <v>0</v>
      </c>
      <c r="AC16" s="9" t="s">
        <v>233</v>
      </c>
      <c r="AD16" s="13" t="s">
        <v>234</v>
      </c>
      <c r="AE16" s="18" t="s">
        <v>203</v>
      </c>
      <c r="AF16" s="18" t="s">
        <v>204</v>
      </c>
      <c r="AG16" s="14">
        <f t="shared" si="1"/>
        <v>25202444.059999999</v>
      </c>
      <c r="AH16" s="14">
        <f t="shared" si="2"/>
        <v>25202444.059999999</v>
      </c>
      <c r="AI16" s="18" t="s">
        <v>207</v>
      </c>
      <c r="AJ16" s="18" t="s">
        <v>208</v>
      </c>
      <c r="AK16" s="18" t="s">
        <v>209</v>
      </c>
      <c r="AL16" s="18" t="s">
        <v>199</v>
      </c>
      <c r="AM16" s="18" t="s">
        <v>185</v>
      </c>
      <c r="AN16" s="18" t="s">
        <v>186</v>
      </c>
      <c r="AO16" s="13" t="s">
        <v>231</v>
      </c>
      <c r="AP16" s="18" t="s">
        <v>184</v>
      </c>
      <c r="AQ16" s="18">
        <v>9</v>
      </c>
      <c r="AR16" s="18" t="s">
        <v>210</v>
      </c>
      <c r="AS16" s="18" t="s">
        <v>178</v>
      </c>
      <c r="AT16" s="18" t="s">
        <v>184</v>
      </c>
      <c r="AU16" s="18" t="s">
        <v>178</v>
      </c>
      <c r="AV16" s="15" t="s">
        <v>187</v>
      </c>
      <c r="AW16" s="18">
        <v>9</v>
      </c>
      <c r="AX16" s="9" t="s">
        <v>233</v>
      </c>
      <c r="AY16" s="16" t="s">
        <v>187</v>
      </c>
      <c r="AZ16" s="18" t="s">
        <v>180</v>
      </c>
      <c r="BA16" s="10" t="s">
        <v>202</v>
      </c>
      <c r="BB16" s="10"/>
    </row>
    <row r="17" spans="1:54" x14ac:dyDescent="0.25">
      <c r="A17" s="4">
        <v>2025</v>
      </c>
      <c r="B17" s="5">
        <v>45667</v>
      </c>
      <c r="C17" s="5" t="s">
        <v>202</v>
      </c>
      <c r="D17" t="s">
        <v>200</v>
      </c>
      <c r="E17" s="6" t="s">
        <v>175</v>
      </c>
      <c r="F17" s="7" t="s">
        <v>176</v>
      </c>
      <c r="G17" s="8" t="s">
        <v>218</v>
      </c>
      <c r="H17" s="8" t="s">
        <v>178</v>
      </c>
      <c r="I17" t="s">
        <v>178</v>
      </c>
      <c r="J17" t="s">
        <v>179</v>
      </c>
      <c r="K17" t="s">
        <v>180</v>
      </c>
      <c r="L17" t="s">
        <v>181</v>
      </c>
      <c r="M17" s="9" t="s">
        <v>232</v>
      </c>
      <c r="N17" t="s">
        <v>182</v>
      </c>
      <c r="O17" s="10">
        <v>45658</v>
      </c>
      <c r="P17" s="10" t="s">
        <v>202</v>
      </c>
      <c r="Q17" t="s">
        <v>201</v>
      </c>
      <c r="R17" s="18">
        <v>10</v>
      </c>
      <c r="S17" s="11">
        <v>120</v>
      </c>
      <c r="T17" s="9" t="s">
        <v>233</v>
      </c>
      <c r="U17" s="11">
        <v>66</v>
      </c>
      <c r="V17" s="11">
        <v>54</v>
      </c>
      <c r="W17" t="s">
        <v>183</v>
      </c>
      <c r="X17" s="12">
        <v>21960.880000000001</v>
      </c>
      <c r="Y17" s="12">
        <f t="shared" si="0"/>
        <v>21960.880000000001</v>
      </c>
      <c r="Z17" s="12">
        <v>21960.880000000001</v>
      </c>
      <c r="AA17">
        <v>0</v>
      </c>
      <c r="AB17">
        <v>0</v>
      </c>
      <c r="AC17" s="9" t="s">
        <v>233</v>
      </c>
      <c r="AD17" s="13" t="s">
        <v>234</v>
      </c>
      <c r="AE17" t="s">
        <v>203</v>
      </c>
      <c r="AF17" t="s">
        <v>204</v>
      </c>
      <c r="AG17" s="14">
        <f t="shared" si="1"/>
        <v>21960.880000000001</v>
      </c>
      <c r="AH17" s="14">
        <f t="shared" si="2"/>
        <v>21960.880000000001</v>
      </c>
      <c r="AI17" t="s">
        <v>207</v>
      </c>
      <c r="AJ17" t="s">
        <v>208</v>
      </c>
      <c r="AK17" t="s">
        <v>209</v>
      </c>
      <c r="AL17" t="s">
        <v>199</v>
      </c>
      <c r="AM17" t="s">
        <v>185</v>
      </c>
      <c r="AN17" t="s">
        <v>186</v>
      </c>
      <c r="AO17" s="13" t="s">
        <v>231</v>
      </c>
      <c r="AP17" t="s">
        <v>184</v>
      </c>
      <c r="AQ17" s="18">
        <v>10</v>
      </c>
      <c r="AR17" t="s">
        <v>210</v>
      </c>
      <c r="AS17" t="s">
        <v>178</v>
      </c>
      <c r="AT17" t="s">
        <v>184</v>
      </c>
      <c r="AU17" t="s">
        <v>178</v>
      </c>
      <c r="AV17" s="15" t="s">
        <v>187</v>
      </c>
      <c r="AW17" s="18">
        <v>10</v>
      </c>
      <c r="AX17" s="9" t="s">
        <v>233</v>
      </c>
      <c r="AY17" s="16" t="s">
        <v>187</v>
      </c>
      <c r="AZ17" t="s">
        <v>180</v>
      </c>
      <c r="BA17" s="10" t="s">
        <v>202</v>
      </c>
      <c r="BB17" s="10"/>
    </row>
    <row r="18" spans="1:54" s="18" customFormat="1" x14ac:dyDescent="0.25">
      <c r="A18" s="4">
        <v>2027</v>
      </c>
      <c r="B18" s="5">
        <v>45667</v>
      </c>
      <c r="C18" s="5" t="s">
        <v>202</v>
      </c>
      <c r="D18" s="18" t="s">
        <v>200</v>
      </c>
      <c r="E18" s="6" t="s">
        <v>175</v>
      </c>
      <c r="F18" s="7" t="s">
        <v>176</v>
      </c>
      <c r="G18" s="8" t="s">
        <v>219</v>
      </c>
      <c r="H18" s="8" t="s">
        <v>178</v>
      </c>
      <c r="I18" s="18" t="s">
        <v>178</v>
      </c>
      <c r="J18" s="18" t="s">
        <v>179</v>
      </c>
      <c r="K18" s="18" t="s">
        <v>180</v>
      </c>
      <c r="L18" s="18" t="s">
        <v>181</v>
      </c>
      <c r="M18" s="9" t="s">
        <v>232</v>
      </c>
      <c r="N18" s="18" t="s">
        <v>182</v>
      </c>
      <c r="O18" s="10">
        <v>45658</v>
      </c>
      <c r="P18" s="10" t="s">
        <v>202</v>
      </c>
      <c r="Q18" s="18" t="s">
        <v>201</v>
      </c>
      <c r="R18" s="18">
        <v>11</v>
      </c>
      <c r="S18" s="11">
        <v>79</v>
      </c>
      <c r="T18" s="9" t="s">
        <v>233</v>
      </c>
      <c r="U18" s="11">
        <v>36</v>
      </c>
      <c r="V18" s="11">
        <v>43</v>
      </c>
      <c r="W18" s="18" t="s">
        <v>183</v>
      </c>
      <c r="X18" s="12">
        <v>24791.37</v>
      </c>
      <c r="Y18" s="12">
        <f t="shared" si="0"/>
        <v>24791.37</v>
      </c>
      <c r="Z18" s="12">
        <v>24791.37</v>
      </c>
      <c r="AA18" s="18">
        <v>0</v>
      </c>
      <c r="AB18" s="18">
        <v>0</v>
      </c>
      <c r="AC18" s="9" t="s">
        <v>233</v>
      </c>
      <c r="AD18" s="13" t="s">
        <v>234</v>
      </c>
      <c r="AE18" s="18" t="s">
        <v>203</v>
      </c>
      <c r="AF18" s="18" t="s">
        <v>204</v>
      </c>
      <c r="AG18" s="14">
        <f t="shared" si="1"/>
        <v>24791.37</v>
      </c>
      <c r="AH18" s="14">
        <f t="shared" si="2"/>
        <v>24791.37</v>
      </c>
      <c r="AI18" s="18" t="s">
        <v>207</v>
      </c>
      <c r="AJ18" s="18" t="s">
        <v>208</v>
      </c>
      <c r="AK18" s="18" t="s">
        <v>209</v>
      </c>
      <c r="AL18" s="18" t="s">
        <v>199</v>
      </c>
      <c r="AM18" s="18" t="s">
        <v>185</v>
      </c>
      <c r="AN18" s="18" t="s">
        <v>186</v>
      </c>
      <c r="AO18" s="13" t="s">
        <v>231</v>
      </c>
      <c r="AP18" s="18" t="s">
        <v>184</v>
      </c>
      <c r="AQ18" s="18">
        <v>11</v>
      </c>
      <c r="AR18" s="18" t="s">
        <v>210</v>
      </c>
      <c r="AS18" s="18" t="s">
        <v>178</v>
      </c>
      <c r="AT18" s="18" t="s">
        <v>184</v>
      </c>
      <c r="AU18" s="18" t="s">
        <v>178</v>
      </c>
      <c r="AV18" s="15" t="s">
        <v>187</v>
      </c>
      <c r="AW18" s="18">
        <v>11</v>
      </c>
      <c r="AX18" s="9" t="s">
        <v>233</v>
      </c>
      <c r="AY18" s="16" t="s">
        <v>187</v>
      </c>
      <c r="AZ18" s="18" t="s">
        <v>180</v>
      </c>
      <c r="BA18" s="10" t="s">
        <v>202</v>
      </c>
      <c r="BB18" s="10"/>
    </row>
    <row r="19" spans="1:54" x14ac:dyDescent="0.25">
      <c r="A19" s="4">
        <v>2026</v>
      </c>
      <c r="B19" s="5">
        <v>45667</v>
      </c>
      <c r="C19" s="5" t="s">
        <v>202</v>
      </c>
      <c r="D19" t="s">
        <v>200</v>
      </c>
      <c r="E19" s="6" t="s">
        <v>175</v>
      </c>
      <c r="F19" s="7" t="s">
        <v>176</v>
      </c>
      <c r="G19" s="8" t="s">
        <v>220</v>
      </c>
      <c r="H19" s="8" t="s">
        <v>178</v>
      </c>
      <c r="I19" t="s">
        <v>178</v>
      </c>
      <c r="J19" t="s">
        <v>179</v>
      </c>
      <c r="K19" t="s">
        <v>180</v>
      </c>
      <c r="L19" t="s">
        <v>181</v>
      </c>
      <c r="M19" s="9" t="s">
        <v>232</v>
      </c>
      <c r="N19" t="s">
        <v>182</v>
      </c>
      <c r="O19" s="10">
        <v>45658</v>
      </c>
      <c r="P19" s="10" t="s">
        <v>202</v>
      </c>
      <c r="Q19" t="s">
        <v>201</v>
      </c>
      <c r="R19" s="18">
        <v>12</v>
      </c>
      <c r="S19" s="11">
        <v>222</v>
      </c>
      <c r="T19" s="9" t="s">
        <v>233</v>
      </c>
      <c r="U19" s="11">
        <v>124</v>
      </c>
      <c r="V19" s="11">
        <v>98</v>
      </c>
      <c r="W19" t="s">
        <v>183</v>
      </c>
      <c r="X19" s="12">
        <v>527636.52</v>
      </c>
      <c r="Y19" s="12">
        <f t="shared" si="0"/>
        <v>527636.52</v>
      </c>
      <c r="Z19" s="12">
        <v>368956.36</v>
      </c>
      <c r="AA19">
        <v>0</v>
      </c>
      <c r="AB19">
        <v>0</v>
      </c>
      <c r="AC19" s="9" t="s">
        <v>233</v>
      </c>
      <c r="AD19" s="13" t="s">
        <v>234</v>
      </c>
      <c r="AE19" t="s">
        <v>203</v>
      </c>
      <c r="AF19" t="s">
        <v>204</v>
      </c>
      <c r="AG19" s="14">
        <f t="shared" si="1"/>
        <v>527636.52</v>
      </c>
      <c r="AH19" s="14">
        <f t="shared" si="2"/>
        <v>527636.52</v>
      </c>
      <c r="AI19" t="s">
        <v>207</v>
      </c>
      <c r="AJ19" t="s">
        <v>208</v>
      </c>
      <c r="AK19" t="s">
        <v>209</v>
      </c>
      <c r="AL19" t="s">
        <v>199</v>
      </c>
      <c r="AM19" t="s">
        <v>185</v>
      </c>
      <c r="AN19" t="s">
        <v>186</v>
      </c>
      <c r="AO19" s="13" t="s">
        <v>231</v>
      </c>
      <c r="AP19" t="s">
        <v>184</v>
      </c>
      <c r="AQ19" s="18">
        <v>12</v>
      </c>
      <c r="AR19" t="s">
        <v>210</v>
      </c>
      <c r="AS19" t="s">
        <v>178</v>
      </c>
      <c r="AT19" t="s">
        <v>184</v>
      </c>
      <c r="AU19" t="s">
        <v>178</v>
      </c>
      <c r="AV19" s="15" t="s">
        <v>187</v>
      </c>
      <c r="AW19" s="18">
        <v>12</v>
      </c>
      <c r="AX19" s="9" t="s">
        <v>233</v>
      </c>
      <c r="AY19" s="16" t="s">
        <v>187</v>
      </c>
      <c r="AZ19" t="s">
        <v>180</v>
      </c>
      <c r="BA19" s="10" t="s">
        <v>202</v>
      </c>
      <c r="BB19" s="10"/>
    </row>
    <row r="20" spans="1:54" x14ac:dyDescent="0.25">
      <c r="A20" s="4">
        <v>2027</v>
      </c>
      <c r="B20" s="5">
        <v>45667</v>
      </c>
      <c r="C20" s="5" t="s">
        <v>202</v>
      </c>
      <c r="D20" t="s">
        <v>200</v>
      </c>
      <c r="E20" s="6" t="s">
        <v>175</v>
      </c>
      <c r="F20" s="7" t="s">
        <v>176</v>
      </c>
      <c r="G20" s="8" t="s">
        <v>221</v>
      </c>
      <c r="H20" s="8" t="s">
        <v>178</v>
      </c>
      <c r="I20" t="s">
        <v>178</v>
      </c>
      <c r="J20" t="s">
        <v>179</v>
      </c>
      <c r="K20" t="s">
        <v>180</v>
      </c>
      <c r="L20" t="s">
        <v>181</v>
      </c>
      <c r="M20" s="9" t="s">
        <v>232</v>
      </c>
      <c r="N20" t="s">
        <v>182</v>
      </c>
      <c r="O20" s="10">
        <v>45658</v>
      </c>
      <c r="P20" s="10" t="s">
        <v>202</v>
      </c>
      <c r="Q20" t="s">
        <v>201</v>
      </c>
      <c r="R20" s="18">
        <v>13</v>
      </c>
      <c r="S20" s="11">
        <v>23</v>
      </c>
      <c r="T20" s="9" t="s">
        <v>233</v>
      </c>
      <c r="U20" s="11">
        <v>12</v>
      </c>
      <c r="V20" s="11">
        <v>11</v>
      </c>
      <c r="W20" t="s">
        <v>183</v>
      </c>
      <c r="X20" s="12">
        <v>886304.53</v>
      </c>
      <c r="Y20" s="12">
        <f t="shared" si="0"/>
        <v>886304.53</v>
      </c>
      <c r="Z20" s="12">
        <v>0</v>
      </c>
      <c r="AA20">
        <v>0</v>
      </c>
      <c r="AB20">
        <v>0</v>
      </c>
      <c r="AC20" s="9" t="s">
        <v>233</v>
      </c>
      <c r="AD20" s="13" t="s">
        <v>234</v>
      </c>
      <c r="AE20" t="s">
        <v>203</v>
      </c>
      <c r="AF20" t="s">
        <v>204</v>
      </c>
      <c r="AG20" s="14">
        <f t="shared" si="1"/>
        <v>886304.53</v>
      </c>
      <c r="AH20" s="14">
        <f t="shared" si="2"/>
        <v>886304.53</v>
      </c>
      <c r="AI20" t="s">
        <v>207</v>
      </c>
      <c r="AJ20" t="s">
        <v>208</v>
      </c>
      <c r="AK20" t="s">
        <v>209</v>
      </c>
      <c r="AL20" t="s">
        <v>199</v>
      </c>
      <c r="AM20" t="s">
        <v>185</v>
      </c>
      <c r="AN20" t="s">
        <v>186</v>
      </c>
      <c r="AO20" s="13" t="s">
        <v>231</v>
      </c>
      <c r="AP20" t="s">
        <v>184</v>
      </c>
      <c r="AQ20" s="18">
        <v>13</v>
      </c>
      <c r="AR20" t="s">
        <v>210</v>
      </c>
      <c r="AS20" t="s">
        <v>178</v>
      </c>
      <c r="AT20" t="s">
        <v>184</v>
      </c>
      <c r="AU20" t="s">
        <v>178</v>
      </c>
      <c r="AV20" s="15" t="s">
        <v>187</v>
      </c>
      <c r="AW20" s="18">
        <v>13</v>
      </c>
      <c r="AX20" s="9" t="s">
        <v>233</v>
      </c>
      <c r="AY20" s="16" t="s">
        <v>187</v>
      </c>
      <c r="AZ20" t="s">
        <v>180</v>
      </c>
      <c r="BA20" s="10" t="s">
        <v>202</v>
      </c>
      <c r="BB20" s="10"/>
    </row>
    <row r="21" spans="1:54" x14ac:dyDescent="0.25">
      <c r="A21" s="4">
        <v>2028</v>
      </c>
      <c r="B21" s="5">
        <v>45667</v>
      </c>
      <c r="C21" s="5" t="s">
        <v>202</v>
      </c>
      <c r="D21" t="s">
        <v>200</v>
      </c>
      <c r="E21" s="6" t="s">
        <v>175</v>
      </c>
      <c r="F21" s="7" t="s">
        <v>176</v>
      </c>
      <c r="G21" s="8" t="s">
        <v>222</v>
      </c>
      <c r="H21" s="8" t="s">
        <v>178</v>
      </c>
      <c r="I21" t="s">
        <v>178</v>
      </c>
      <c r="J21" t="s">
        <v>179</v>
      </c>
      <c r="K21" t="s">
        <v>180</v>
      </c>
      <c r="L21" t="s">
        <v>181</v>
      </c>
      <c r="M21" s="9" t="s">
        <v>232</v>
      </c>
      <c r="N21" t="s">
        <v>182</v>
      </c>
      <c r="O21" s="10">
        <v>45658</v>
      </c>
      <c r="P21" s="10" t="s">
        <v>202</v>
      </c>
      <c r="Q21" t="s">
        <v>201</v>
      </c>
      <c r="R21" s="18">
        <v>14</v>
      </c>
      <c r="S21" s="11">
        <v>3498</v>
      </c>
      <c r="T21" s="9" t="s">
        <v>233</v>
      </c>
      <c r="U21" s="11">
        <v>1808</v>
      </c>
      <c r="V21" s="11">
        <v>1690</v>
      </c>
      <c r="W21" t="s">
        <v>183</v>
      </c>
      <c r="X21" s="12">
        <v>11783715.9</v>
      </c>
      <c r="Y21" s="12">
        <f t="shared" si="0"/>
        <v>11783715.9</v>
      </c>
      <c r="Z21" s="12">
        <v>0</v>
      </c>
      <c r="AA21">
        <v>0</v>
      </c>
      <c r="AB21">
        <v>0</v>
      </c>
      <c r="AC21" s="9" t="s">
        <v>233</v>
      </c>
      <c r="AD21" s="13" t="s">
        <v>234</v>
      </c>
      <c r="AE21" t="s">
        <v>203</v>
      </c>
      <c r="AF21" t="s">
        <v>204</v>
      </c>
      <c r="AG21" s="14">
        <f t="shared" si="1"/>
        <v>11783715.9</v>
      </c>
      <c r="AH21" s="14">
        <f t="shared" si="2"/>
        <v>11783715.9</v>
      </c>
      <c r="AI21" t="s">
        <v>207</v>
      </c>
      <c r="AJ21" t="s">
        <v>208</v>
      </c>
      <c r="AK21" t="s">
        <v>209</v>
      </c>
      <c r="AL21" t="s">
        <v>199</v>
      </c>
      <c r="AM21" t="s">
        <v>185</v>
      </c>
      <c r="AN21" t="s">
        <v>186</v>
      </c>
      <c r="AO21" s="13" t="s">
        <v>231</v>
      </c>
      <c r="AP21" t="s">
        <v>184</v>
      </c>
      <c r="AQ21" s="18">
        <v>14</v>
      </c>
      <c r="AR21" t="s">
        <v>210</v>
      </c>
      <c r="AS21" t="s">
        <v>178</v>
      </c>
      <c r="AT21" t="s">
        <v>184</v>
      </c>
      <c r="AU21" t="s">
        <v>178</v>
      </c>
      <c r="AV21" s="15" t="s">
        <v>187</v>
      </c>
      <c r="AW21" s="18">
        <v>14</v>
      </c>
      <c r="AX21" s="9" t="s">
        <v>233</v>
      </c>
      <c r="AY21" s="16" t="s">
        <v>187</v>
      </c>
      <c r="AZ21" t="s">
        <v>180</v>
      </c>
      <c r="BA21" s="10" t="s">
        <v>202</v>
      </c>
      <c r="BB21" s="10"/>
    </row>
    <row r="22" spans="1:54" x14ac:dyDescent="0.25">
      <c r="A22" s="4">
        <v>2025</v>
      </c>
      <c r="B22" s="5">
        <v>45667</v>
      </c>
      <c r="C22" s="5" t="s">
        <v>202</v>
      </c>
      <c r="D22" t="s">
        <v>200</v>
      </c>
      <c r="E22" s="6" t="s">
        <v>175</v>
      </c>
      <c r="F22" s="6" t="s">
        <v>196</v>
      </c>
      <c r="G22" s="8" t="s">
        <v>197</v>
      </c>
      <c r="H22" s="8" t="s">
        <v>178</v>
      </c>
      <c r="I22" t="s">
        <v>182</v>
      </c>
      <c r="J22" t="s">
        <v>179</v>
      </c>
      <c r="K22" t="s">
        <v>180</v>
      </c>
      <c r="L22" t="s">
        <v>181</v>
      </c>
      <c r="M22" s="9" t="s">
        <v>232</v>
      </c>
      <c r="N22" t="s">
        <v>182</v>
      </c>
      <c r="O22" s="10">
        <v>45658</v>
      </c>
      <c r="P22" s="10" t="s">
        <v>202</v>
      </c>
      <c r="Q22" t="s">
        <v>201</v>
      </c>
      <c r="R22" s="18">
        <v>15</v>
      </c>
      <c r="S22" s="11">
        <v>5599</v>
      </c>
      <c r="T22" s="9" t="s">
        <v>233</v>
      </c>
      <c r="U22" s="11">
        <v>2963</v>
      </c>
      <c r="V22" s="11">
        <v>2636</v>
      </c>
      <c r="W22" t="s">
        <v>183</v>
      </c>
      <c r="X22" s="12">
        <v>68546526.480000004</v>
      </c>
      <c r="Y22" s="12">
        <f t="shared" si="0"/>
        <v>68546526.480000004</v>
      </c>
      <c r="Z22" s="12">
        <v>45736940.510000005</v>
      </c>
      <c r="AA22">
        <v>0</v>
      </c>
      <c r="AB22">
        <v>0</v>
      </c>
      <c r="AC22" s="9" t="s">
        <v>233</v>
      </c>
      <c r="AD22" s="13" t="s">
        <v>234</v>
      </c>
      <c r="AE22" t="s">
        <v>203</v>
      </c>
      <c r="AF22" t="s">
        <v>204</v>
      </c>
      <c r="AG22" s="14">
        <f t="shared" si="1"/>
        <v>68546526.480000004</v>
      </c>
      <c r="AH22" s="14">
        <f t="shared" si="2"/>
        <v>68546526.480000004</v>
      </c>
      <c r="AI22" t="s">
        <v>207</v>
      </c>
      <c r="AJ22" t="s">
        <v>208</v>
      </c>
      <c r="AK22" t="s">
        <v>209</v>
      </c>
      <c r="AL22" t="s">
        <v>199</v>
      </c>
      <c r="AM22" t="s">
        <v>185</v>
      </c>
      <c r="AN22" t="s">
        <v>186</v>
      </c>
      <c r="AO22" s="13" t="s">
        <v>231</v>
      </c>
      <c r="AP22" t="s">
        <v>184</v>
      </c>
      <c r="AQ22" s="18">
        <v>15</v>
      </c>
      <c r="AR22" t="s">
        <v>210</v>
      </c>
      <c r="AS22" t="s">
        <v>178</v>
      </c>
      <c r="AT22" t="s">
        <v>184</v>
      </c>
      <c r="AU22" t="s">
        <v>178</v>
      </c>
      <c r="AV22" s="15" t="s">
        <v>187</v>
      </c>
      <c r="AW22" s="18">
        <v>15</v>
      </c>
      <c r="AX22" s="9" t="s">
        <v>233</v>
      </c>
      <c r="AY22" s="16" t="s">
        <v>187</v>
      </c>
      <c r="AZ22" t="s">
        <v>180</v>
      </c>
      <c r="BA22" s="10" t="s">
        <v>202</v>
      </c>
      <c r="BB22" t="s">
        <v>205</v>
      </c>
    </row>
    <row r="23" spans="1:54" x14ac:dyDescent="0.25">
      <c r="A23" s="4">
        <v>2025</v>
      </c>
      <c r="B23" s="5">
        <v>45667</v>
      </c>
      <c r="C23" s="5" t="s">
        <v>202</v>
      </c>
      <c r="D23" t="s">
        <v>200</v>
      </c>
      <c r="E23" s="6" t="s">
        <v>175</v>
      </c>
      <c r="F23" s="6" t="s">
        <v>198</v>
      </c>
      <c r="G23" s="8" t="s">
        <v>198</v>
      </c>
      <c r="H23" s="8" t="s">
        <v>178</v>
      </c>
      <c r="I23" t="s">
        <v>182</v>
      </c>
      <c r="J23" t="s">
        <v>179</v>
      </c>
      <c r="K23" t="s">
        <v>180</v>
      </c>
      <c r="L23" t="s">
        <v>181</v>
      </c>
      <c r="M23" s="9" t="s">
        <v>232</v>
      </c>
      <c r="N23" t="s">
        <v>182</v>
      </c>
      <c r="O23" s="10">
        <v>45658</v>
      </c>
      <c r="P23" s="10" t="s">
        <v>202</v>
      </c>
      <c r="Q23" t="s">
        <v>201</v>
      </c>
      <c r="R23" s="18">
        <v>16</v>
      </c>
      <c r="S23" s="11">
        <v>9820</v>
      </c>
      <c r="T23" s="9" t="s">
        <v>233</v>
      </c>
      <c r="U23" s="11">
        <v>4987</v>
      </c>
      <c r="V23" s="11">
        <v>4833</v>
      </c>
      <c r="W23" t="s">
        <v>183</v>
      </c>
      <c r="X23" s="12">
        <v>94229280.580000013</v>
      </c>
      <c r="Y23" s="12">
        <f t="shared" si="0"/>
        <v>94229280.580000013</v>
      </c>
      <c r="Z23" s="12">
        <v>72318937.639999971</v>
      </c>
      <c r="AA23">
        <v>0</v>
      </c>
      <c r="AB23">
        <v>0</v>
      </c>
      <c r="AC23" s="9" t="s">
        <v>233</v>
      </c>
      <c r="AD23" s="13" t="s">
        <v>234</v>
      </c>
      <c r="AE23" t="s">
        <v>203</v>
      </c>
      <c r="AF23" t="s">
        <v>204</v>
      </c>
      <c r="AG23" s="14">
        <f t="shared" si="1"/>
        <v>94229280.580000013</v>
      </c>
      <c r="AH23" s="14">
        <f t="shared" si="2"/>
        <v>94229280.580000013</v>
      </c>
      <c r="AI23" t="s">
        <v>207</v>
      </c>
      <c r="AJ23" t="s">
        <v>208</v>
      </c>
      <c r="AK23" t="s">
        <v>209</v>
      </c>
      <c r="AL23" t="s">
        <v>199</v>
      </c>
      <c r="AM23" t="s">
        <v>185</v>
      </c>
      <c r="AN23" t="s">
        <v>186</v>
      </c>
      <c r="AO23" s="13" t="s">
        <v>231</v>
      </c>
      <c r="AP23" t="s">
        <v>184</v>
      </c>
      <c r="AQ23" s="18">
        <v>16</v>
      </c>
      <c r="AR23" t="s">
        <v>210</v>
      </c>
      <c r="AS23" t="s">
        <v>178</v>
      </c>
      <c r="AT23" t="s">
        <v>184</v>
      </c>
      <c r="AU23" t="s">
        <v>178</v>
      </c>
      <c r="AV23" s="15" t="s">
        <v>187</v>
      </c>
      <c r="AW23" s="18">
        <v>16</v>
      </c>
      <c r="AX23" s="9" t="s">
        <v>233</v>
      </c>
      <c r="AY23" s="16" t="s">
        <v>187</v>
      </c>
      <c r="AZ23" t="s">
        <v>180</v>
      </c>
      <c r="BA23" s="10" t="s">
        <v>202</v>
      </c>
      <c r="BB23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6">
      <formula1>Hidden_13</formula1>
    </dataValidation>
    <dataValidation type="list" allowBlank="1" showErrorMessage="1" sqref="E8:E206">
      <formula1>Hidden_24</formula1>
    </dataValidation>
    <dataValidation type="list" allowBlank="1" showErrorMessage="1" sqref="I24:I206">
      <formula1>Hidden_48</formula1>
    </dataValidation>
    <dataValidation type="list" allowBlank="1" showErrorMessage="1" sqref="N24:N206">
      <formula1>Hidden_513</formula1>
    </dataValidation>
    <dataValidation type="list" allowBlank="1" showErrorMessage="1" sqref="AS24:AS206">
      <formula1>Hidden_644</formula1>
    </dataValidation>
    <dataValidation type="list" allowBlank="1" showErrorMessage="1" sqref="AU24:AU206">
      <formula1>Hidden_746</formula1>
    </dataValidation>
    <dataValidation type="list" allowBlank="1" showErrorMessage="1" sqref="AU8:AU23">
      <formula1>Hidden_642</formula1>
    </dataValidation>
    <dataValidation type="list" allowBlank="1" showErrorMessage="1" sqref="AS8:AS23">
      <formula1>Hidden_540</formula1>
    </dataValidation>
    <dataValidation type="list" allowBlank="1" showErrorMessage="1" sqref="N8:N23">
      <formula1>Hidden_412</formula1>
    </dataValidation>
    <dataValidation type="list" allowBlank="1" showErrorMessage="1" sqref="H24:H206 I8:I23">
      <formula1>Hidden_37</formula1>
    </dataValidation>
  </dataValidations>
  <hyperlinks>
    <hyperlink ref="AV8" r:id="rId1" display="https://www.guerrero.gob.mx/articulo/informacion-para-el-4o-trimestre-2023-planeacion/"/>
    <hyperlink ref="AV9:AV23" r:id="rId2" display="https://www.guerrero.gob.mx/articulo/informacion-para-el-4o-trimestre-2023-planeacion/"/>
    <hyperlink ref="AV23" r:id="rId3" display="https://www.guerrero.gob.mx/articulo/informacion-para-el-4o-trimestre-2023-planeacion/"/>
    <hyperlink ref="AV19" r:id="rId4" display="https://www.guerrero.gob.mx/articulo/informacion-para-el-4o-trimestre-2023-planeacion/"/>
    <hyperlink ref="AV20" r:id="rId5" display="https://www.guerrero.gob.mx/articulo/informacion-para-el-4o-trimestre-2023-planeacion/"/>
    <hyperlink ref="AV21" r:id="rId6" display="https://www.guerrero.gob.mx/articulo/informacion-para-el-4o-trimestre-2023-planeacion/"/>
    <hyperlink ref="AV13:AV16" r:id="rId7" display="https://www.guerrero.gob.mx/articulo/informacion-para-el-4o-trimestre-2023-planeacion/"/>
    <hyperlink ref="AV14" r:id="rId8" display="https://www.guerrero.gob.mx/articulo/informacion-para-el-4o-trimestre-2023-planeacion/"/>
    <hyperlink ref="AV15" r:id="rId9" display="https://www.guerrero.gob.mx/articulo/informacion-para-el-4o-trimestre-2023-planeacion/"/>
    <hyperlink ref="AV16" r:id="rId10" display="https://www.guerrero.gob.mx/articulo/informacion-para-el-4o-trimestre-2023-planeacion/"/>
    <hyperlink ref="AV18" r:id="rId11" display="https://www.guerrero.gob.mx/articulo/informacion-para-el-4o-trimestre-2023-planeacion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3" customFormat="1" x14ac:dyDescent="0.25">
      <c r="A4" s="3">
        <v>1</v>
      </c>
      <c r="B4" s="3" t="s">
        <v>213</v>
      </c>
      <c r="C4" s="3" t="s">
        <v>214</v>
      </c>
      <c r="D4" s="3" t="s">
        <v>183</v>
      </c>
      <c r="E4" s="3" t="s">
        <v>215</v>
      </c>
      <c r="F4" s="3" t="s">
        <v>166</v>
      </c>
      <c r="G4" s="3" t="s">
        <v>216</v>
      </c>
      <c r="H4" s="26">
        <v>1</v>
      </c>
      <c r="I4" s="3" t="s">
        <v>217</v>
      </c>
    </row>
    <row r="5" spans="1:9" s="3" customFormat="1" x14ac:dyDescent="0.25">
      <c r="A5" s="3">
        <v>2</v>
      </c>
      <c r="B5" s="3" t="s">
        <v>213</v>
      </c>
      <c r="C5" s="3" t="s">
        <v>214</v>
      </c>
      <c r="D5" s="3" t="s">
        <v>183</v>
      </c>
      <c r="E5" s="3" t="s">
        <v>215</v>
      </c>
      <c r="F5" s="3" t="s">
        <v>166</v>
      </c>
      <c r="G5" s="3" t="s">
        <v>216</v>
      </c>
      <c r="H5" s="26">
        <v>1</v>
      </c>
      <c r="I5" s="3" t="s">
        <v>217</v>
      </c>
    </row>
    <row r="6" spans="1:9" s="3" customFormat="1" x14ac:dyDescent="0.25">
      <c r="A6" s="3">
        <v>3</v>
      </c>
      <c r="B6" s="3" t="s">
        <v>213</v>
      </c>
      <c r="C6" s="3" t="s">
        <v>214</v>
      </c>
      <c r="D6" s="3" t="s">
        <v>183</v>
      </c>
      <c r="E6" s="3" t="s">
        <v>215</v>
      </c>
      <c r="F6" s="3" t="s">
        <v>166</v>
      </c>
      <c r="G6" s="3" t="s">
        <v>216</v>
      </c>
      <c r="H6" s="26">
        <v>1</v>
      </c>
      <c r="I6" s="3" t="s">
        <v>217</v>
      </c>
    </row>
    <row r="7" spans="1:9" s="3" customFormat="1" x14ac:dyDescent="0.25">
      <c r="A7" s="3">
        <v>4</v>
      </c>
      <c r="B7" s="3" t="s">
        <v>213</v>
      </c>
      <c r="C7" s="3" t="s">
        <v>214</v>
      </c>
      <c r="D7" s="3" t="s">
        <v>183</v>
      </c>
      <c r="E7" s="3" t="s">
        <v>215</v>
      </c>
      <c r="F7" s="3" t="s">
        <v>166</v>
      </c>
      <c r="G7" s="3" t="s">
        <v>216</v>
      </c>
      <c r="H7" s="26">
        <v>0.45277777777777783</v>
      </c>
      <c r="I7" s="3" t="s">
        <v>217</v>
      </c>
    </row>
    <row r="8" spans="1:9" s="3" customFormat="1" x14ac:dyDescent="0.25">
      <c r="A8" s="3">
        <v>5</v>
      </c>
      <c r="B8" s="3" t="s">
        <v>213</v>
      </c>
      <c r="C8" s="3" t="s">
        <v>214</v>
      </c>
      <c r="D8" s="3" t="s">
        <v>183</v>
      </c>
      <c r="E8" s="3" t="s">
        <v>215</v>
      </c>
      <c r="F8" s="3" t="s">
        <v>166</v>
      </c>
      <c r="G8" s="3" t="s">
        <v>216</v>
      </c>
      <c r="H8" s="26">
        <v>0.3888888888888889</v>
      </c>
      <c r="I8" s="3" t="s">
        <v>217</v>
      </c>
    </row>
    <row r="9" spans="1:9" s="3" customFormat="1" x14ac:dyDescent="0.25">
      <c r="A9" s="3">
        <v>6</v>
      </c>
      <c r="B9" s="3" t="s">
        <v>213</v>
      </c>
      <c r="C9" s="3" t="s">
        <v>214</v>
      </c>
      <c r="D9" s="3" t="s">
        <v>183</v>
      </c>
      <c r="E9" s="3" t="s">
        <v>215</v>
      </c>
      <c r="F9" s="3" t="s">
        <v>166</v>
      </c>
      <c r="G9" s="3" t="s">
        <v>216</v>
      </c>
      <c r="H9" s="26">
        <v>0.17200000000000001</v>
      </c>
      <c r="I9" s="3" t="s">
        <v>217</v>
      </c>
    </row>
    <row r="10" spans="1:9" s="3" customFormat="1" x14ac:dyDescent="0.25">
      <c r="A10" s="3">
        <v>7</v>
      </c>
      <c r="B10" s="3" t="s">
        <v>213</v>
      </c>
      <c r="C10" s="3" t="s">
        <v>214</v>
      </c>
      <c r="D10" s="3" t="s">
        <v>183</v>
      </c>
      <c r="E10" s="3" t="s">
        <v>215</v>
      </c>
      <c r="F10" s="3" t="s">
        <v>166</v>
      </c>
      <c r="G10" s="3" t="s">
        <v>216</v>
      </c>
      <c r="H10" s="26">
        <v>0.95750000000000002</v>
      </c>
      <c r="I10" s="3" t="s">
        <v>217</v>
      </c>
    </row>
    <row r="11" spans="1:9" s="3" customFormat="1" x14ac:dyDescent="0.25">
      <c r="A11" s="3">
        <v>8</v>
      </c>
      <c r="B11" s="3" t="s">
        <v>213</v>
      </c>
      <c r="C11" s="3" t="s">
        <v>214</v>
      </c>
      <c r="D11" s="3" t="s">
        <v>183</v>
      </c>
      <c r="E11" s="3" t="s">
        <v>215</v>
      </c>
      <c r="F11" s="3" t="s">
        <v>166</v>
      </c>
      <c r="G11" s="3" t="s">
        <v>216</v>
      </c>
      <c r="H11" s="26">
        <v>1</v>
      </c>
      <c r="I11" s="3" t="s">
        <v>217</v>
      </c>
    </row>
    <row r="12" spans="1:9" s="3" customFormat="1" x14ac:dyDescent="0.25">
      <c r="A12" s="3">
        <v>9</v>
      </c>
      <c r="B12" s="3" t="s">
        <v>213</v>
      </c>
      <c r="C12" s="3" t="s">
        <v>214</v>
      </c>
      <c r="D12" s="3" t="s">
        <v>183</v>
      </c>
      <c r="E12" s="3" t="s">
        <v>215</v>
      </c>
      <c r="F12" s="3" t="s">
        <v>166</v>
      </c>
      <c r="G12" s="3" t="s">
        <v>216</v>
      </c>
      <c r="H12" s="26">
        <v>0.88846153846153852</v>
      </c>
      <c r="I12" s="3" t="s">
        <v>217</v>
      </c>
    </row>
    <row r="13" spans="1:9" s="3" customFormat="1" x14ac:dyDescent="0.25">
      <c r="A13" s="3">
        <v>10</v>
      </c>
      <c r="B13" s="3" t="s">
        <v>213</v>
      </c>
      <c r="C13" s="3" t="s">
        <v>214</v>
      </c>
      <c r="D13" s="3" t="s">
        <v>183</v>
      </c>
      <c r="E13" s="3" t="s">
        <v>215</v>
      </c>
      <c r="F13" s="3" t="s">
        <v>166</v>
      </c>
      <c r="G13" s="3" t="s">
        <v>216</v>
      </c>
      <c r="H13" s="26">
        <v>1</v>
      </c>
      <c r="I13" s="3" t="s">
        <v>217</v>
      </c>
    </row>
    <row r="14" spans="1:9" s="3" customFormat="1" x14ac:dyDescent="0.25">
      <c r="A14" s="3">
        <v>11</v>
      </c>
      <c r="B14" s="3" t="s">
        <v>213</v>
      </c>
      <c r="C14" s="3" t="s">
        <v>214</v>
      </c>
      <c r="D14" s="3" t="s">
        <v>183</v>
      </c>
      <c r="E14" s="3" t="s">
        <v>215</v>
      </c>
      <c r="F14" s="3" t="s">
        <v>166</v>
      </c>
      <c r="G14" s="3" t="s">
        <v>216</v>
      </c>
      <c r="H14" s="26">
        <v>1</v>
      </c>
      <c r="I14" s="3" t="s">
        <v>217</v>
      </c>
    </row>
    <row r="15" spans="1:9" x14ac:dyDescent="0.25">
      <c r="A15" s="18">
        <v>12</v>
      </c>
      <c r="B15" s="18" t="s">
        <v>213</v>
      </c>
      <c r="C15" s="18" t="s">
        <v>214</v>
      </c>
      <c r="D15" s="18" t="s">
        <v>225</v>
      </c>
      <c r="E15" s="18" t="s">
        <v>215</v>
      </c>
      <c r="F15" s="18" t="s">
        <v>166</v>
      </c>
      <c r="G15" s="18" t="s">
        <v>216</v>
      </c>
      <c r="H15" s="27">
        <v>1</v>
      </c>
      <c r="I15" s="18" t="s">
        <v>217</v>
      </c>
    </row>
    <row r="16" spans="1:9" x14ac:dyDescent="0.25">
      <c r="A16" s="18">
        <v>13</v>
      </c>
      <c r="B16" s="18" t="s">
        <v>213</v>
      </c>
      <c r="C16" s="18" t="s">
        <v>214</v>
      </c>
      <c r="D16" s="18" t="s">
        <v>226</v>
      </c>
      <c r="E16" s="18" t="s">
        <v>215</v>
      </c>
      <c r="F16" s="18" t="s">
        <v>166</v>
      </c>
      <c r="G16" s="18" t="s">
        <v>216</v>
      </c>
      <c r="H16" s="27">
        <v>1</v>
      </c>
      <c r="I16" s="18" t="s">
        <v>217</v>
      </c>
    </row>
    <row r="17" spans="1:9" x14ac:dyDescent="0.25">
      <c r="A17" s="18">
        <v>14</v>
      </c>
      <c r="B17" s="18" t="s">
        <v>213</v>
      </c>
      <c r="C17" s="18" t="s">
        <v>214</v>
      </c>
      <c r="D17" s="18" t="s">
        <v>227</v>
      </c>
      <c r="E17" s="18" t="s">
        <v>215</v>
      </c>
      <c r="F17" s="18" t="s">
        <v>166</v>
      </c>
      <c r="G17" s="18" t="s">
        <v>216</v>
      </c>
      <c r="H17" s="27">
        <v>0</v>
      </c>
      <c r="I17" s="18" t="s">
        <v>217</v>
      </c>
    </row>
    <row r="18" spans="1:9" x14ac:dyDescent="0.25">
      <c r="A18" s="18">
        <v>15</v>
      </c>
      <c r="B18" s="18" t="s">
        <v>213</v>
      </c>
      <c r="C18" s="18" t="s">
        <v>214</v>
      </c>
      <c r="D18" s="18" t="s">
        <v>228</v>
      </c>
      <c r="E18" s="18" t="s">
        <v>215</v>
      </c>
      <c r="F18" s="18" t="s">
        <v>166</v>
      </c>
      <c r="G18" s="18" t="s">
        <v>216</v>
      </c>
      <c r="H18" s="27">
        <v>0.95409090909090921</v>
      </c>
      <c r="I18" s="18" t="s">
        <v>217</v>
      </c>
    </row>
    <row r="19" spans="1:9" x14ac:dyDescent="0.25">
      <c r="A19" s="18">
        <v>16</v>
      </c>
      <c r="B19" s="18" t="s">
        <v>213</v>
      </c>
      <c r="C19" s="18" t="s">
        <v>214</v>
      </c>
      <c r="D19" s="18" t="s">
        <v>229</v>
      </c>
      <c r="E19" s="18" t="s">
        <v>215</v>
      </c>
      <c r="F19" s="18" t="s">
        <v>166</v>
      </c>
      <c r="G19" s="18" t="s">
        <v>216</v>
      </c>
      <c r="H19" s="27">
        <v>0.9444444444444442</v>
      </c>
      <c r="I19" s="18" t="s">
        <v>217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4" sqref="B4:C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s="3" customFormat="1" x14ac:dyDescent="0.25">
      <c r="A4" s="3">
        <v>1</v>
      </c>
      <c r="B4" s="9" t="s">
        <v>230</v>
      </c>
      <c r="C4" s="9" t="s">
        <v>231</v>
      </c>
      <c r="D4" s="23">
        <v>46037</v>
      </c>
    </row>
    <row r="5" spans="1:4" s="3" customFormat="1" x14ac:dyDescent="0.25">
      <c r="A5" s="3">
        <v>2</v>
      </c>
      <c r="B5" s="9" t="s">
        <v>230</v>
      </c>
      <c r="C5" s="9" t="s">
        <v>231</v>
      </c>
      <c r="D5" s="23">
        <v>46037</v>
      </c>
    </row>
    <row r="6" spans="1:4" s="3" customFormat="1" x14ac:dyDescent="0.25">
      <c r="A6" s="3">
        <v>3</v>
      </c>
      <c r="B6" s="9" t="s">
        <v>230</v>
      </c>
      <c r="C6" s="9" t="s">
        <v>231</v>
      </c>
      <c r="D6" s="23">
        <v>46037</v>
      </c>
    </row>
    <row r="7" spans="1:4" s="3" customFormat="1" x14ac:dyDescent="0.25">
      <c r="A7" s="3">
        <v>4</v>
      </c>
      <c r="B7" s="9" t="s">
        <v>230</v>
      </c>
      <c r="C7" s="9" t="s">
        <v>231</v>
      </c>
      <c r="D7" s="23">
        <v>46037</v>
      </c>
    </row>
    <row r="8" spans="1:4" s="3" customFormat="1" x14ac:dyDescent="0.25">
      <c r="A8" s="3">
        <v>5</v>
      </c>
      <c r="B8" s="9" t="s">
        <v>230</v>
      </c>
      <c r="C8" s="9" t="s">
        <v>231</v>
      </c>
      <c r="D8" s="23">
        <v>46037</v>
      </c>
    </row>
    <row r="9" spans="1:4" s="3" customFormat="1" x14ac:dyDescent="0.25">
      <c r="A9" s="3">
        <v>6</v>
      </c>
      <c r="B9" s="9" t="s">
        <v>230</v>
      </c>
      <c r="C9" s="9" t="s">
        <v>231</v>
      </c>
      <c r="D9" s="23">
        <v>46037</v>
      </c>
    </row>
    <row r="10" spans="1:4" s="3" customFormat="1" x14ac:dyDescent="0.25">
      <c r="A10" s="3">
        <v>7</v>
      </c>
      <c r="B10" s="9" t="s">
        <v>230</v>
      </c>
      <c r="C10" s="9" t="s">
        <v>231</v>
      </c>
      <c r="D10" s="23">
        <v>46037</v>
      </c>
    </row>
    <row r="11" spans="1:4" s="3" customFormat="1" x14ac:dyDescent="0.25">
      <c r="A11" s="3">
        <v>8</v>
      </c>
      <c r="B11" s="9" t="s">
        <v>230</v>
      </c>
      <c r="C11" s="9" t="s">
        <v>231</v>
      </c>
      <c r="D11" s="23">
        <v>46037</v>
      </c>
    </row>
    <row r="12" spans="1:4" s="3" customFormat="1" x14ac:dyDescent="0.25">
      <c r="A12" s="3">
        <v>9</v>
      </c>
      <c r="B12" s="9" t="s">
        <v>230</v>
      </c>
      <c r="C12" s="9" t="s">
        <v>231</v>
      </c>
      <c r="D12" s="23">
        <v>46037</v>
      </c>
    </row>
    <row r="13" spans="1:4" s="3" customFormat="1" x14ac:dyDescent="0.25">
      <c r="A13" s="3">
        <v>10</v>
      </c>
      <c r="B13" s="9" t="s">
        <v>230</v>
      </c>
      <c r="C13" s="9" t="s">
        <v>231</v>
      </c>
      <c r="D13" s="23">
        <v>46037</v>
      </c>
    </row>
    <row r="14" spans="1:4" s="3" customFormat="1" x14ac:dyDescent="0.25">
      <c r="A14" s="3">
        <v>11</v>
      </c>
      <c r="B14" s="9" t="s">
        <v>230</v>
      </c>
      <c r="C14" s="9" t="s">
        <v>231</v>
      </c>
      <c r="D14" s="23">
        <v>46037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  <col min="6" max="6" width="23.42578125" hidden="1" customWidth="1"/>
    <col min="7" max="7" width="0" hidden="1" customWidth="1"/>
    <col min="8" max="8" width="10.7109375" hidden="1" customWidth="1"/>
    <col min="9" max="9" width="11.85546875" hidden="1" customWidth="1"/>
    <col min="10" max="17" width="0" hidden="1" customWidth="1"/>
  </cols>
  <sheetData>
    <row r="1" spans="1:16" hidden="1" x14ac:dyDescent="0.25">
      <c r="B1" t="s">
        <v>10</v>
      </c>
      <c r="C1" t="s">
        <v>10</v>
      </c>
      <c r="D1" t="s">
        <v>9</v>
      </c>
      <c r="E1" t="s">
        <v>10</v>
      </c>
    </row>
    <row r="2" spans="1:16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16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16" ht="51" x14ac:dyDescent="0.25">
      <c r="A4" s="19">
        <v>1</v>
      </c>
      <c r="B4" s="20" t="str">
        <f>CONCATENATE("EL INSTITUTO GUERRERENSE DE LA INFRAESTRUCTURA FÍSICA EDUCATIVA MEJORA LA INFRAESTRUCTURA DE LOS PLANTELES ESCOLARES DEL NIVEL DE EDUCACIÓN ",O4," EN GUERRERO, GARANTIZANDO CONDICIONES SEGURAS Y EQUITATIVAS PARA NIÑAS, NIÑOS, DOCENTES Y PERSONAL EDUCATIVO, SIN DISCRIMINACIÓN DE GÉNERO")</f>
        <v>EL INSTITUTO GUERRERENSE DE LA INFRAESTRUCTURA FÍSICA EDUCATIVA MEJORA LA INFRAESTRUCTURA DE LOS PLANTELES ESCOLARES DEL NIVEL DE EDUCACIÓN BÁSICA EN GUERRERO, GARANTIZANDO CONDICIONES SEGURAS Y EQUITATIVAS PARA NIÑAS, NIÑOS, DOCENTES Y PERSONAL EDUCATIVO, SIN DISCRIMINACIÓN DE GÉNERO</v>
      </c>
      <c r="C4" s="21" t="str">
        <f>"CONSTRUCCIÓN, REHABILITACIÓN Y/O EQUIPAMIENTO DE "&amp;G4&amp;" ESCUELAS DE EDUCACIÓN "&amp;O4&amp;" CON ENFOQUE DE GÉNERO E INCLUSIÓN"</f>
        <v>CONSTRUCCIÓN, REHABILITACIÓN Y/O EQUIPAMIENTO DE 54 ESCUELAS DE EDUCACIÓN BÁSICA CON ENFOQUE DE GÉNERO E INCLUSIÓN</v>
      </c>
      <c r="D4" s="22" t="s">
        <v>211</v>
      </c>
      <c r="E4" s="22" t="s">
        <v>212</v>
      </c>
      <c r="F4" s="24" t="s">
        <v>177</v>
      </c>
      <c r="G4" s="25">
        <v>54</v>
      </c>
      <c r="H4" t="str">
        <f>MID(F4,(SEARCH("n ",F4,1)),10)</f>
        <v>N BÁSICA 2</v>
      </c>
      <c r="I4">
        <f>SEARCH(" ",F4,1)</f>
        <v>4</v>
      </c>
      <c r="J4">
        <f>SEARCH(" ",$F$4,I4+1)</f>
        <v>6</v>
      </c>
      <c r="K4" s="3">
        <f>SEARCH(" ",$F$4,J4+1)</f>
        <v>16</v>
      </c>
      <c r="L4" s="3">
        <f>SEARCH(" ",$F$4,K4+1)</f>
        <v>23</v>
      </c>
      <c r="M4">
        <f>+L4-K4</f>
        <v>7</v>
      </c>
      <c r="N4" s="3" t="str">
        <f t="shared" ref="N4:N12" si="0">MID(F4,K4+1,M4)</f>
        <v xml:space="preserve">BÁSICA </v>
      </c>
      <c r="O4" s="3" t="str">
        <f>IF(LEFT(N4,5)="BÁSIC","BÁSICA",IF(LEFT(N4,5)="media","MEDIA SUPERIOR","SUPERIOR"))</f>
        <v>BÁSICA</v>
      </c>
      <c r="P4">
        <f>LEN(N4)</f>
        <v>7</v>
      </c>
    </row>
    <row r="5" spans="1:16" ht="63.75" x14ac:dyDescent="0.25">
      <c r="A5" s="19">
        <v>2</v>
      </c>
      <c r="B5" s="20" t="str">
        <f t="shared" ref="B5:B12" si="1">CONCATENATE("EL INSTITUTO GUERRERENSE DE LA INFRAESTRUCTURA FÍSICA EDUCATIVA MEJORA LA INFRAESTRUCTURA DE LOS PLANTELES ESCOLARES DEL NIVEL DE EDUCACIÓN ",O5," EN GUERRERO, GARANTIZANDO CONDICIONES SEGURAS Y EQUITATIVAS PARA NIÑAS, NIÑOS, DOCENTES Y PERSONAL EDUCATIVO, SIN DISCRIMINACIÓN DE GÉNERO")</f>
        <v>EL INSTITUTO GUERRERENSE DE LA INFRAESTRUCTURA FÍSICA EDUCATIVA MEJORA LA INFRAESTRUCTURA DE LOS PLANTELES ESCOLARES DEL NIVEL DE EDUCACIÓN MEDIA SUPERIOR EN GUERRERO, GARANTIZANDO CONDICIONES SEGURAS Y EQUITATIVAS PARA NIÑAS, NIÑOS, DOCENTES Y PERSONAL EDUCATIVO, SIN DISCRIMINACIÓN DE GÉNERO</v>
      </c>
      <c r="C5" s="21" t="str">
        <f t="shared" ref="C5:C19" si="2">"CONSTRUCCIÓN, REHABILITACIÓN Y/O EQUIPAMIENTO DE "&amp;G5&amp;" ESCUELAS DE EDUCACIÓN "&amp;O5&amp;" CON ENFOQUE DE GÉNERO E INCLUSIÓN"</f>
        <v>CONSTRUCCIÓN, REHABILITACIÓN Y/O EQUIPAMIENTO DE 6 ESCUELAS DE EDUCACIÓN MEDIA SUPERIOR CON ENFOQUE DE GÉNERO E INCLUSIÓN</v>
      </c>
      <c r="D5" s="22" t="s">
        <v>211</v>
      </c>
      <c r="E5" s="22" t="s">
        <v>212</v>
      </c>
      <c r="F5" s="24" t="s">
        <v>188</v>
      </c>
      <c r="G5" s="25">
        <v>6</v>
      </c>
      <c r="I5" s="3">
        <f t="shared" ref="I5:I12" si="3">SEARCH(" ",F5,1)</f>
        <v>4</v>
      </c>
      <c r="J5" s="3">
        <f t="shared" ref="J5:L5" si="4">SEARCH(" ",$F$4,I5+1)</f>
        <v>6</v>
      </c>
      <c r="K5" s="3">
        <f t="shared" si="4"/>
        <v>16</v>
      </c>
      <c r="L5" s="3">
        <f t="shared" si="4"/>
        <v>23</v>
      </c>
      <c r="M5" s="3">
        <f t="shared" ref="M5:M12" si="5">+L5-K5</f>
        <v>7</v>
      </c>
      <c r="N5" s="3" t="str">
        <f t="shared" si="0"/>
        <v>MEDIA S</v>
      </c>
      <c r="O5" s="3" t="str">
        <f t="shared" ref="O5:O14" si="6">IF(LEFT(N5,5)="BÁSIC","BÁSICA",IF(LEFT(N5,5)="media","MEDIA SUPERIOR","SUPERIOR"))</f>
        <v>MEDIA SUPERIOR</v>
      </c>
    </row>
    <row r="6" spans="1:16" ht="63.75" x14ac:dyDescent="0.25">
      <c r="A6" s="19">
        <v>3</v>
      </c>
      <c r="B6" s="20" t="str">
        <f t="shared" si="1"/>
        <v>EL INSTITUTO GUERRERENSE DE LA INFRAESTRUCTURA FÍSICA EDUCATIVA MEJORA LA INFRAESTRUCTURA DE LOS PLANTELES ESCOLARES DEL NIVEL DE EDUCACIÓN SUPERIOR EN GUERRERO, GARANTIZANDO CONDICIONES SEGURAS Y EQUITATIVAS PARA NIÑAS, NIÑOS, DOCENTES Y PERSONAL EDUCATIVO, SIN DISCRIMINACIÓN DE GÉNERO</v>
      </c>
      <c r="C6" s="21" t="str">
        <f t="shared" si="2"/>
        <v>CONSTRUCCIÓN, REHABILITACIÓN Y/O EQUIPAMIENTO DE 16 ESCUELAS DE EDUCACIÓN SUPERIOR CON ENFOQUE DE GÉNERO E INCLUSIÓN</v>
      </c>
      <c r="D6" s="22" t="s">
        <v>211</v>
      </c>
      <c r="E6" s="22" t="s">
        <v>212</v>
      </c>
      <c r="F6" s="24" t="s">
        <v>189</v>
      </c>
      <c r="G6" s="25">
        <v>16</v>
      </c>
      <c r="I6" s="3">
        <f t="shared" si="3"/>
        <v>4</v>
      </c>
      <c r="J6" s="3">
        <f t="shared" ref="J6:L6" si="7">SEARCH(" ",$F$4,I6+1)</f>
        <v>6</v>
      </c>
      <c r="K6" s="3">
        <f t="shared" si="7"/>
        <v>16</v>
      </c>
      <c r="L6" s="3">
        <f t="shared" si="7"/>
        <v>23</v>
      </c>
      <c r="M6" s="3">
        <f t="shared" si="5"/>
        <v>7</v>
      </c>
      <c r="N6" s="3" t="str">
        <f t="shared" si="0"/>
        <v>SUPERIO</v>
      </c>
      <c r="O6" s="3" t="str">
        <f t="shared" si="6"/>
        <v>SUPERIOR</v>
      </c>
    </row>
    <row r="7" spans="1:16" ht="51" x14ac:dyDescent="0.25">
      <c r="A7" s="19">
        <v>4</v>
      </c>
      <c r="B7" s="20" t="str">
        <f t="shared" si="1"/>
        <v>EL INSTITUTO GUERRERENSE DE LA INFRAESTRUCTURA FÍSICA EDUCATIVA MEJORA LA INFRAESTRUCTURA DE LOS PLANTELES ESCOLARES DEL NIVEL DE EDUCACIÓN BÁSICA EN GUERRERO, GARANTIZANDO CONDICIONES SEGURAS Y EQUITATIVAS PARA NIÑAS, NIÑOS, DOCENTES Y PERSONAL EDUCATIVO, SIN DISCRIMINACIÓN DE GÉNERO</v>
      </c>
      <c r="C7" s="21" t="str">
        <f t="shared" si="2"/>
        <v>CONSTRUCCIÓN, REHABILITACIÓN Y/O EQUIPAMIENTO DE 90 ESCUELAS DE EDUCACIÓN BÁSICA CON ENFOQUE DE GÉNERO E INCLUSIÓN</v>
      </c>
      <c r="D7" s="22" t="s">
        <v>211</v>
      </c>
      <c r="E7" s="22" t="s">
        <v>212</v>
      </c>
      <c r="F7" s="24" t="s">
        <v>190</v>
      </c>
      <c r="G7" s="25">
        <v>90</v>
      </c>
      <c r="I7" s="3">
        <f t="shared" si="3"/>
        <v>4</v>
      </c>
      <c r="J7" s="3">
        <f t="shared" ref="J7:L7" si="8">SEARCH(" ",$F$4,I7+1)</f>
        <v>6</v>
      </c>
      <c r="K7" s="3">
        <f t="shared" si="8"/>
        <v>16</v>
      </c>
      <c r="L7" s="3">
        <f t="shared" si="8"/>
        <v>23</v>
      </c>
      <c r="M7" s="3">
        <f t="shared" si="5"/>
        <v>7</v>
      </c>
      <c r="N7" s="3" t="str">
        <f t="shared" si="0"/>
        <v xml:space="preserve">BÁSICA </v>
      </c>
      <c r="O7" s="3" t="str">
        <f t="shared" si="6"/>
        <v>BÁSICA</v>
      </c>
    </row>
    <row r="8" spans="1:16" ht="63.75" x14ac:dyDescent="0.25">
      <c r="A8" s="19">
        <v>5</v>
      </c>
      <c r="B8" s="20" t="str">
        <f t="shared" si="1"/>
        <v>EL INSTITUTO GUERRERENSE DE LA INFRAESTRUCTURA FÍSICA EDUCATIVA MEJORA LA INFRAESTRUCTURA DE LOS PLANTELES ESCOLARES DEL NIVEL DE EDUCACIÓN MEDIA SUPERIOR EN GUERRERO, GARANTIZANDO CONDICIONES SEGURAS Y EQUITATIVAS PARA NIÑAS, NIÑOS, DOCENTES Y PERSONAL EDUCATIVO, SIN DISCRIMINACIÓN DE GÉNERO</v>
      </c>
      <c r="C8" s="21" t="str">
        <f t="shared" si="2"/>
        <v>CONSTRUCCIÓN, REHABILITACIÓN Y/O EQUIPAMIENTO DE 9 ESCUELAS DE EDUCACIÓN MEDIA SUPERIOR CON ENFOQUE DE GÉNERO E INCLUSIÓN</v>
      </c>
      <c r="D8" s="22" t="s">
        <v>211</v>
      </c>
      <c r="E8" s="22" t="s">
        <v>212</v>
      </c>
      <c r="F8" s="24" t="s">
        <v>191</v>
      </c>
      <c r="G8" s="25">
        <v>9</v>
      </c>
      <c r="I8" s="3">
        <f t="shared" si="3"/>
        <v>4</v>
      </c>
      <c r="J8" s="3">
        <f t="shared" ref="J8:L8" si="9">SEARCH(" ",$F$4,I8+1)</f>
        <v>6</v>
      </c>
      <c r="K8" s="3">
        <f t="shared" si="9"/>
        <v>16</v>
      </c>
      <c r="L8" s="3">
        <f t="shared" si="9"/>
        <v>23</v>
      </c>
      <c r="M8" s="3">
        <f t="shared" si="5"/>
        <v>7</v>
      </c>
      <c r="N8" s="3" t="str">
        <f t="shared" si="0"/>
        <v>MEDIA S</v>
      </c>
      <c r="O8" s="3" t="str">
        <f t="shared" si="6"/>
        <v>MEDIA SUPERIOR</v>
      </c>
    </row>
    <row r="9" spans="1:16" ht="63.75" x14ac:dyDescent="0.25">
      <c r="A9" s="19">
        <v>6</v>
      </c>
      <c r="B9" s="20" t="str">
        <f t="shared" si="1"/>
        <v>EL INSTITUTO GUERRERENSE DE LA INFRAESTRUCTURA FÍSICA EDUCATIVA MEJORA LA INFRAESTRUCTURA DE LOS PLANTELES ESCOLARES DEL NIVEL DE EDUCACIÓN SUPERIOR EN GUERRERO, GARANTIZANDO CONDICIONES SEGURAS Y EQUITATIVAS PARA NIÑAS, NIÑOS, DOCENTES Y PERSONAL EDUCATIVO, SIN DISCRIMINACIÓN DE GÉNERO</v>
      </c>
      <c r="C9" s="21" t="str">
        <f t="shared" si="2"/>
        <v>CONSTRUCCIÓN, REHABILITACIÓN Y/O EQUIPAMIENTO DE 15 ESCUELAS DE EDUCACIÓN SUPERIOR CON ENFOQUE DE GÉNERO E INCLUSIÓN</v>
      </c>
      <c r="D9" s="22" t="s">
        <v>211</v>
      </c>
      <c r="E9" s="22" t="s">
        <v>212</v>
      </c>
      <c r="F9" s="24" t="s">
        <v>192</v>
      </c>
      <c r="G9" s="25">
        <v>15</v>
      </c>
      <c r="I9" s="3">
        <f t="shared" si="3"/>
        <v>4</v>
      </c>
      <c r="J9" s="3">
        <f t="shared" ref="J9:L9" si="10">SEARCH(" ",$F$4,I9+1)</f>
        <v>6</v>
      </c>
      <c r="K9" s="3">
        <f t="shared" si="10"/>
        <v>16</v>
      </c>
      <c r="L9" s="3">
        <f t="shared" si="10"/>
        <v>23</v>
      </c>
      <c r="M9" s="3">
        <f t="shared" si="5"/>
        <v>7</v>
      </c>
      <c r="N9" s="3" t="str">
        <f t="shared" si="0"/>
        <v>SUPERIO</v>
      </c>
      <c r="O9" s="3" t="str">
        <f t="shared" si="6"/>
        <v>SUPERIOR</v>
      </c>
    </row>
    <row r="10" spans="1:16" ht="51" x14ac:dyDescent="0.25">
      <c r="A10" s="19">
        <v>7</v>
      </c>
      <c r="B10" s="20" t="str">
        <f t="shared" si="1"/>
        <v>EL INSTITUTO GUERRERENSE DE LA INFRAESTRUCTURA FÍSICA EDUCATIVA MEJORA LA INFRAESTRUCTURA DE LOS PLANTELES ESCOLARES DEL NIVEL DE EDUCACIÓN BÁSICA EN GUERRERO, GARANTIZANDO CONDICIONES SEGURAS Y EQUITATIVAS PARA NIÑAS, NIÑOS, DOCENTES Y PERSONAL EDUCATIVO, SIN DISCRIMINACIÓN DE GÉNERO</v>
      </c>
      <c r="C10" s="21" t="str">
        <f t="shared" si="2"/>
        <v>CONSTRUCCIÓN, REHABILITACIÓN Y/O EQUIPAMIENTO DE 24 ESCUELAS DE EDUCACIÓN BÁSICA CON ENFOQUE DE GÉNERO E INCLUSIÓN</v>
      </c>
      <c r="D10" s="22" t="s">
        <v>211</v>
      </c>
      <c r="E10" s="22" t="s">
        <v>212</v>
      </c>
      <c r="F10" s="24" t="s">
        <v>193</v>
      </c>
      <c r="G10" s="25">
        <v>24</v>
      </c>
      <c r="I10" s="3">
        <f t="shared" si="3"/>
        <v>4</v>
      </c>
      <c r="J10" s="3">
        <f t="shared" ref="J10:L10" si="11">SEARCH(" ",$F$4,I10+1)</f>
        <v>6</v>
      </c>
      <c r="K10" s="3">
        <f t="shared" si="11"/>
        <v>16</v>
      </c>
      <c r="L10" s="3">
        <f t="shared" si="11"/>
        <v>23</v>
      </c>
      <c r="M10" s="3">
        <f t="shared" si="5"/>
        <v>7</v>
      </c>
      <c r="N10" s="3" t="str">
        <f t="shared" si="0"/>
        <v xml:space="preserve">BÁSICA </v>
      </c>
      <c r="O10" s="3" t="str">
        <f t="shared" si="6"/>
        <v>BÁSICA</v>
      </c>
    </row>
    <row r="11" spans="1:16" ht="63.75" x14ac:dyDescent="0.25">
      <c r="A11" s="19">
        <v>8</v>
      </c>
      <c r="B11" s="20" t="str">
        <f t="shared" si="1"/>
        <v>EL INSTITUTO GUERRERENSE DE LA INFRAESTRUCTURA FÍSICA EDUCATIVA MEJORA LA INFRAESTRUCTURA DE LOS PLANTELES ESCOLARES DEL NIVEL DE EDUCACIÓN MEDIA SUPERIOR EN GUERRERO, GARANTIZANDO CONDICIONES SEGURAS Y EQUITATIVAS PARA NIÑAS, NIÑOS, DOCENTES Y PERSONAL EDUCATIVO, SIN DISCRIMINACIÓN DE GÉNERO</v>
      </c>
      <c r="C11" s="21" t="str">
        <f t="shared" si="2"/>
        <v>CONSTRUCCIÓN, REHABILITACIÓN Y/O EQUIPAMIENTO DE 3 ESCUELAS DE EDUCACIÓN MEDIA SUPERIOR CON ENFOQUE DE GÉNERO E INCLUSIÓN</v>
      </c>
      <c r="D11" s="22" t="s">
        <v>211</v>
      </c>
      <c r="E11" s="22" t="s">
        <v>212</v>
      </c>
      <c r="F11" s="24" t="s">
        <v>194</v>
      </c>
      <c r="G11" s="25">
        <v>3</v>
      </c>
      <c r="I11" s="3">
        <f t="shared" si="3"/>
        <v>4</v>
      </c>
      <c r="J11" s="3">
        <f t="shared" ref="J11:L11" si="12">SEARCH(" ",$F$4,I11+1)</f>
        <v>6</v>
      </c>
      <c r="K11" s="3">
        <f t="shared" si="12"/>
        <v>16</v>
      </c>
      <c r="L11" s="3">
        <f t="shared" si="12"/>
        <v>23</v>
      </c>
      <c r="M11" s="3">
        <f t="shared" si="5"/>
        <v>7</v>
      </c>
      <c r="N11" s="3" t="str">
        <f t="shared" si="0"/>
        <v>MEDIA S</v>
      </c>
      <c r="O11" s="3" t="str">
        <f t="shared" si="6"/>
        <v>MEDIA SUPERIOR</v>
      </c>
    </row>
    <row r="12" spans="1:16" ht="63.75" x14ac:dyDescent="0.25">
      <c r="A12" s="19">
        <v>9</v>
      </c>
      <c r="B12" s="20" t="str">
        <f t="shared" si="1"/>
        <v>EL INSTITUTO GUERRERENSE DE LA INFRAESTRUCTURA FÍSICA EDUCATIVA MEJORA LA INFRAESTRUCTURA DE LOS PLANTELES ESCOLARES DEL NIVEL DE EDUCACIÓN SUPERIOR EN GUERRERO, GARANTIZANDO CONDICIONES SEGURAS Y EQUITATIVAS PARA NIÑAS, NIÑOS, DOCENTES Y PERSONAL EDUCATIVO, SIN DISCRIMINACIÓN DE GÉNERO</v>
      </c>
      <c r="C12" s="21" t="str">
        <f t="shared" si="2"/>
        <v>CONSTRUCCIÓN, REHABILITACIÓN Y/O EQUIPAMIENTO DE 13 ESCUELAS DE EDUCACIÓN SUPERIOR CON ENFOQUE DE GÉNERO E INCLUSIÓN</v>
      </c>
      <c r="D12" s="22" t="s">
        <v>211</v>
      </c>
      <c r="E12" s="22" t="s">
        <v>212</v>
      </c>
      <c r="F12" s="24" t="s">
        <v>195</v>
      </c>
      <c r="G12" s="25">
        <v>13</v>
      </c>
      <c r="I12" s="3">
        <f t="shared" si="3"/>
        <v>4</v>
      </c>
      <c r="J12" s="3">
        <f t="shared" ref="J12:L12" si="13">SEARCH(" ",$F$4,I12+1)</f>
        <v>6</v>
      </c>
      <c r="K12" s="3">
        <f t="shared" si="13"/>
        <v>16</v>
      </c>
      <c r="L12" s="3">
        <f t="shared" si="13"/>
        <v>23</v>
      </c>
      <c r="M12" s="3">
        <f t="shared" si="5"/>
        <v>7</v>
      </c>
      <c r="N12" s="3" t="str">
        <f t="shared" si="0"/>
        <v>SUPERIO</v>
      </c>
      <c r="O12" s="3" t="str">
        <f t="shared" si="6"/>
        <v>SUPERIOR</v>
      </c>
    </row>
    <row r="13" spans="1:16" s="3" customFormat="1" ht="51" x14ac:dyDescent="0.25">
      <c r="A13" s="19">
        <v>10</v>
      </c>
      <c r="B13" s="20" t="str">
        <f t="shared" ref="B13:B19" si="14">CONCATENATE("EL INSTITUTO GUERRERENSE DE LA INFRAESTRUCTURA FÍSICA EDUCATIVA MEJORA LA INFRAESTRUCTURA DE LOS PLANTELES ESCOLARES DEL NIVEL DE EDUCACIÓN ",O13," EN GUERRERO, GARANTIZANDO CONDICIONES SEGURAS Y EQUITATIVAS PARA NIÑAS, NIÑOS, DOCENTES Y PERSONAL EDUCATIVO, SIN DISCRIMINACIÓN DE GÉNERO")</f>
        <v>EL INSTITUTO GUERRERENSE DE LA INFRAESTRUCTURA FÍSICA EDUCATIVA MEJORA LA INFRAESTRUCTURA DE LOS PLANTELES ESCOLARES DEL NIVEL DE EDUCACIÓN BÁSICA EN GUERRERO, GARANTIZANDO CONDICIONES SEGURAS Y EQUITATIVAS PARA NIÑAS, NIÑOS, DOCENTES Y PERSONAL EDUCATIVO, SIN DISCRIMINACIÓN DE GÉNERO</v>
      </c>
      <c r="C13" s="21" t="str">
        <f t="shared" si="2"/>
        <v>CONSTRUCCIÓN, REHABILITACIÓN Y/O EQUIPAMIENTO DE 1 ESCUELAS DE EDUCACIÓN BÁSICA CON ENFOQUE DE GÉNERO E INCLUSIÓN</v>
      </c>
      <c r="D13" s="22" t="s">
        <v>211</v>
      </c>
      <c r="E13" s="22" t="s">
        <v>212</v>
      </c>
      <c r="F13" s="24" t="s">
        <v>218</v>
      </c>
      <c r="G13" s="25">
        <v>1</v>
      </c>
      <c r="I13" s="3">
        <f t="shared" ref="I13:I19" si="15">SEARCH(" ",F13,1)</f>
        <v>4</v>
      </c>
      <c r="J13" s="3">
        <f t="shared" ref="J13:L13" si="16">SEARCH(" ",$F$4,I13+1)</f>
        <v>6</v>
      </c>
      <c r="K13" s="3">
        <f t="shared" si="16"/>
        <v>16</v>
      </c>
      <c r="L13" s="3">
        <f t="shared" si="16"/>
        <v>23</v>
      </c>
      <c r="M13" s="3">
        <f t="shared" ref="M13:M19" si="17">+L13-K13</f>
        <v>7</v>
      </c>
      <c r="N13" s="3" t="str">
        <f t="shared" ref="N13:N19" si="18">MID(F13,K13+1,M13)</f>
        <v xml:space="preserve">BÁSICA </v>
      </c>
      <c r="O13" s="3" t="str">
        <f t="shared" si="6"/>
        <v>BÁSICA</v>
      </c>
    </row>
    <row r="14" spans="1:16" s="3" customFormat="1" ht="63.75" x14ac:dyDescent="0.25">
      <c r="A14" s="19">
        <v>11</v>
      </c>
      <c r="B14" s="20" t="str">
        <f t="shared" si="14"/>
        <v>EL INSTITUTO GUERRERENSE DE LA INFRAESTRUCTURA FÍSICA EDUCATIVA MEJORA LA INFRAESTRUCTURA DE LOS PLANTELES ESCOLARES DEL NIVEL DE EDUCACIÓN SUPERIOR EN GUERRERO, GARANTIZANDO CONDICIONES SEGURAS Y EQUITATIVAS PARA NIÑAS, NIÑOS, DOCENTES Y PERSONAL EDUCATIVO, SIN DISCRIMINACIÓN DE GÉNERO</v>
      </c>
      <c r="C14" s="21" t="str">
        <f t="shared" si="2"/>
        <v>CONSTRUCCIÓN, REHABILITACIÓN Y/O EQUIPAMIENTO DE 1 ESCUELAS DE EDUCACIÓN SUPERIOR CON ENFOQUE DE GÉNERO E INCLUSIÓN</v>
      </c>
      <c r="D14" s="22" t="s">
        <v>211</v>
      </c>
      <c r="E14" s="22" t="s">
        <v>212</v>
      </c>
      <c r="F14" s="24" t="s">
        <v>219</v>
      </c>
      <c r="G14" s="25">
        <v>1</v>
      </c>
      <c r="I14" s="3">
        <f t="shared" si="15"/>
        <v>4</v>
      </c>
      <c r="J14" s="3">
        <f t="shared" ref="J14:L14" si="19">SEARCH(" ",$F$4,I14+1)</f>
        <v>6</v>
      </c>
      <c r="K14" s="3">
        <f t="shared" si="19"/>
        <v>16</v>
      </c>
      <c r="L14" s="3">
        <f t="shared" si="19"/>
        <v>23</v>
      </c>
      <c r="M14" s="3">
        <f t="shared" si="17"/>
        <v>7</v>
      </c>
      <c r="N14" s="3" t="str">
        <f t="shared" si="18"/>
        <v>SUPERIO</v>
      </c>
      <c r="O14" s="3" t="str">
        <f t="shared" si="6"/>
        <v>SUPERIOR</v>
      </c>
    </row>
    <row r="15" spans="1:16" s="3" customFormat="1" ht="63.75" x14ac:dyDescent="0.25">
      <c r="A15" s="19">
        <v>12</v>
      </c>
      <c r="B15" s="20" t="str">
        <f t="shared" si="14"/>
        <v>EL INSTITUTO GUERRERENSE DE LA INFRAESTRUCTURA FÍSICA EDUCATIVA MEJORA LA INFRAESTRUCTURA DE LOS PLANTELES ESCOLARES DEL NIVEL DE EDUCACIÓN BÁSICA Y MEDIA SUPERIOR EN GUERRERO, GARANTIZANDO CONDICIONES SEGURAS Y EQUITATIVAS PARA NIÑAS, NIÑOS, DOCENTES Y PERSONAL EDUCATIVO, SIN DISCRIMINACIÓN DE GÉNERO</v>
      </c>
      <c r="C15" s="21" t="str">
        <f t="shared" si="2"/>
        <v>CONSTRUCCIÓN, REHABILITACIÓN Y/O EQUIPAMIENTO DE 2 ESCUELAS DE EDUCACIÓN BÁSICA Y MEDIA SUPERIOR CON ENFOQUE DE GÉNERO E INCLUSIÓN</v>
      </c>
      <c r="D15" s="22" t="s">
        <v>211</v>
      </c>
      <c r="E15" s="22" t="s">
        <v>212</v>
      </c>
      <c r="F15" s="24" t="s">
        <v>220</v>
      </c>
      <c r="G15" s="25">
        <v>2</v>
      </c>
      <c r="I15" s="3">
        <f t="shared" si="15"/>
        <v>6</v>
      </c>
      <c r="J15" s="3">
        <f t="shared" ref="J15:L15" si="20">SEARCH(" ",$F$4,I15+1)</f>
        <v>16</v>
      </c>
      <c r="K15" s="3">
        <f t="shared" si="20"/>
        <v>23</v>
      </c>
      <c r="L15" s="3" t="e">
        <f t="shared" si="20"/>
        <v>#VALUE!</v>
      </c>
      <c r="M15" s="3" t="e">
        <f t="shared" si="17"/>
        <v>#VALUE!</v>
      </c>
      <c r="N15" s="3" t="s">
        <v>223</v>
      </c>
      <c r="O15" s="18" t="s">
        <v>223</v>
      </c>
    </row>
    <row r="16" spans="1:16" s="3" customFormat="1" ht="63.75" x14ac:dyDescent="0.25">
      <c r="A16" s="19">
        <v>13</v>
      </c>
      <c r="B16" s="20" t="str">
        <f t="shared" si="14"/>
        <v>EL INSTITUTO GUERRERENSE DE LA INFRAESTRUCTURA FÍSICA EDUCATIVA MEJORA LA INFRAESTRUCTURA DE LOS PLANTELES ESCOLARES DEL NIVEL DE EDUCACIÓN MEDIA SUPERIOR EN GUERRERO, GARANTIZANDO CONDICIONES SEGURAS Y EQUITATIVAS PARA NIÑAS, NIÑOS, DOCENTES Y PERSONAL EDUCATIVO, SIN DISCRIMINACIÓN DE GÉNERO</v>
      </c>
      <c r="C16" s="21" t="str">
        <f t="shared" si="2"/>
        <v>CONSTRUCCIÓN, REHABILITACIÓN Y/O EQUIPAMIENTO DE 1 ESCUELAS DE EDUCACIÓN MEDIA SUPERIOR CON ENFOQUE DE GÉNERO E INCLUSIÓN</v>
      </c>
      <c r="D16" s="22" t="s">
        <v>211</v>
      </c>
      <c r="E16" s="22" t="s">
        <v>212</v>
      </c>
      <c r="F16" s="24" t="s">
        <v>221</v>
      </c>
      <c r="G16" s="25">
        <v>1</v>
      </c>
      <c r="I16" s="3">
        <f t="shared" si="15"/>
        <v>5</v>
      </c>
      <c r="J16" s="3">
        <f t="shared" ref="J16:L16" si="21">SEARCH(" ",$F$4,I16+1)</f>
        <v>6</v>
      </c>
      <c r="K16" s="3">
        <f t="shared" si="21"/>
        <v>16</v>
      </c>
      <c r="L16" s="3">
        <f t="shared" si="21"/>
        <v>23</v>
      </c>
      <c r="M16" s="3">
        <f t="shared" si="17"/>
        <v>7</v>
      </c>
      <c r="N16" s="3" t="str">
        <f t="shared" si="18"/>
        <v>S FINAN</v>
      </c>
      <c r="O16" s="3" t="s">
        <v>224</v>
      </c>
    </row>
    <row r="17" spans="1:15" s="3" customFormat="1" ht="76.5" x14ac:dyDescent="0.25">
      <c r="A17" s="19">
        <v>14</v>
      </c>
      <c r="B17" s="20" t="str">
        <f t="shared" si="14"/>
        <v>EL INSTITUTO GUERRERENSE DE LA INFRAESTRUCTURA FÍSICA EDUCATIVA MEJORA LA INFRAESTRUCTURA DE LOS PLANTELES ESCOLARES DEL NIVEL DE EDUCACIÓN BÁSICA Y MEDIA SUPERIOR EN GUERRERO, GARANTIZANDO CONDICIONES SEGURAS Y EQUITATIVAS PARA NIÑAS, NIÑOS, DOCENTES Y PERSONAL EDUCATIVO, SIN DISCRIMINACIÓN DE GÉNERO</v>
      </c>
      <c r="C17" s="21" t="str">
        <f t="shared" si="2"/>
        <v>CONSTRUCCIÓN, REHABILITACIÓN Y/O EQUIPAMIENTO DE 9 ESCUELAS DE EDUCACIÓN BÁSICA Y MEDIA SUPERIOR CON ENFOQUE DE GÉNERO E INCLUSIÓN</v>
      </c>
      <c r="D17" s="22" t="s">
        <v>211</v>
      </c>
      <c r="E17" s="22" t="s">
        <v>212</v>
      </c>
      <c r="F17" s="24" t="s">
        <v>222</v>
      </c>
      <c r="G17" s="25">
        <v>9</v>
      </c>
      <c r="I17" s="3">
        <f t="shared" si="15"/>
        <v>9</v>
      </c>
      <c r="J17" s="3">
        <f t="shared" ref="J17:L17" si="22">SEARCH(" ",$F$4,I17+1)</f>
        <v>16</v>
      </c>
      <c r="K17" s="3">
        <f t="shared" si="22"/>
        <v>23</v>
      </c>
      <c r="L17" s="3" t="e">
        <f t="shared" si="22"/>
        <v>#VALUE!</v>
      </c>
      <c r="M17" s="3" t="e">
        <f t="shared" si="17"/>
        <v>#VALUE!</v>
      </c>
      <c r="N17" s="3" t="e">
        <f t="shared" si="18"/>
        <v>#VALUE!</v>
      </c>
      <c r="O17" s="18" t="s">
        <v>223</v>
      </c>
    </row>
    <row r="18" spans="1:15" s="3" customFormat="1" ht="63.75" x14ac:dyDescent="0.25">
      <c r="A18" s="19">
        <v>15</v>
      </c>
      <c r="B18" s="20" t="str">
        <f t="shared" si="14"/>
        <v>EL INSTITUTO GUERRERENSE DE LA INFRAESTRUCTURA FÍSICA EDUCATIVA MEJORA LA INFRAESTRUCTURA DE LOS PLANTELES ESCOLARES DEL NIVEL DE EDUCACIÓN BÁSICA Y MEDIA SUPERIOR EN GUERRERO, GARANTIZANDO CONDICIONES SEGURAS Y EQUITATIVAS PARA NIÑAS, NIÑOS, DOCENTES Y PERSONAL EDUCATIVO, SIN DISCRIMINACIÓN DE GÉNERO</v>
      </c>
      <c r="C18" s="21" t="str">
        <f t="shared" si="2"/>
        <v>CONSTRUCCIÓN, REHABILITACIÓN Y/O EQUIPAMIENTO DE 44 ESCUELAS DE EDUCACIÓN BÁSICA Y MEDIA SUPERIOR CON ENFOQUE DE GÉNERO E INCLUSIÓN</v>
      </c>
      <c r="D18" s="22" t="s">
        <v>211</v>
      </c>
      <c r="E18" s="22" t="s">
        <v>212</v>
      </c>
      <c r="F18" s="24" t="s">
        <v>197</v>
      </c>
      <c r="G18" s="25">
        <v>44</v>
      </c>
      <c r="I18" s="3">
        <f t="shared" si="15"/>
        <v>6</v>
      </c>
      <c r="J18" s="3">
        <f t="shared" ref="J18:L18" si="23">SEARCH(" ",$F$4,I18+1)</f>
        <v>16</v>
      </c>
      <c r="K18" s="3">
        <f t="shared" si="23"/>
        <v>23</v>
      </c>
      <c r="L18" s="3" t="e">
        <f t="shared" si="23"/>
        <v>#VALUE!</v>
      </c>
      <c r="M18" s="3" t="e">
        <f t="shared" si="17"/>
        <v>#VALUE!</v>
      </c>
      <c r="N18" s="3" t="e">
        <f t="shared" si="18"/>
        <v>#VALUE!</v>
      </c>
      <c r="O18" s="18" t="s">
        <v>223</v>
      </c>
    </row>
    <row r="19" spans="1:15" s="3" customFormat="1" ht="63.75" x14ac:dyDescent="0.25">
      <c r="A19" s="19">
        <v>16</v>
      </c>
      <c r="B19" s="20" t="str">
        <f t="shared" si="14"/>
        <v>EL INSTITUTO GUERRERENSE DE LA INFRAESTRUCTURA FÍSICA EDUCATIVA MEJORA LA INFRAESTRUCTURA DE LOS PLANTELES ESCOLARES DEL NIVEL DE EDUCACIÓN BÁSICA Y MEDIA SUPERIOR EN GUERRERO, GARANTIZANDO CONDICIONES SEGURAS Y EQUITATIVAS PARA NIÑAS, NIÑOS, DOCENTES Y PERSONAL EDUCATIVO, SIN DISCRIMINACIÓN DE GÉNERO</v>
      </c>
      <c r="C19" s="21" t="str">
        <f t="shared" si="2"/>
        <v>CONSTRUCCIÓN, REHABILITACIÓN Y/O EQUIPAMIENTO DE 63 ESCUELAS DE EDUCACIÓN BÁSICA Y MEDIA SUPERIOR CON ENFOQUE DE GÉNERO E INCLUSIÓN</v>
      </c>
      <c r="D19" s="22" t="s">
        <v>211</v>
      </c>
      <c r="E19" s="22" t="s">
        <v>212</v>
      </c>
      <c r="F19" s="24" t="s">
        <v>198</v>
      </c>
      <c r="G19" s="25">
        <v>63</v>
      </c>
      <c r="I19" s="3">
        <f t="shared" si="15"/>
        <v>6</v>
      </c>
      <c r="J19" s="3">
        <f t="shared" ref="J19:L19" si="24">SEARCH(" ",$F$4,I19+1)</f>
        <v>16</v>
      </c>
      <c r="K19" s="3">
        <f t="shared" si="24"/>
        <v>23</v>
      </c>
      <c r="L19" s="3" t="e">
        <f t="shared" si="24"/>
        <v>#VALUE!</v>
      </c>
      <c r="M19" s="3" t="e">
        <f t="shared" si="17"/>
        <v>#VALUE!</v>
      </c>
      <c r="N19" s="3" t="e">
        <f t="shared" si="18"/>
        <v>#VALUE!</v>
      </c>
      <c r="O19" s="18" t="s">
        <v>223</v>
      </c>
    </row>
  </sheetData>
  <dataValidations count="1">
    <dataValidation type="list" allowBlank="1" showErrorMessage="1" sqref="D4:D195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2026-01-21T14:26:20Z</dcterms:created>
  <dcterms:modified xsi:type="dcterms:W3CDTF">2026-01-23T18:47:57Z</dcterms:modified>
</cp:coreProperties>
</file>