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ro\Downloads\"/>
    </mc:Choice>
  </mc:AlternateContent>
  <xr:revisionPtr revIDLastSave="0" documentId="8_{BB5E3952-E3EA-415A-8126-53D6A034CCA1}"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sharedStrings.xml><?xml version="1.0" encoding="utf-8"?>
<sst xmlns="http://schemas.openxmlformats.org/spreadsheetml/2006/main" count="1416" uniqueCount="609">
  <si>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</si>
  <si>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</si>
  <si>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</si>
  <si>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</si>
  <si>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</si>
  <si>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</si>
  <si>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</si>
  <si>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</si>
  <si>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</si>
  <si>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</si>
  <si>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</si>
  <si>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</si>
  <si>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</si>
  <si>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</si>
  <si>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</si>
  <si>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</si>
  <si>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</si>
  <si>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</si>
  <si>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</si>
  <si>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</si>
  <si>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</si>
  <si>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</si>
  <si>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</si>
  <si>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</si>
  <si>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</si>
  <si>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</si>
  <si>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</si>
  <si>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</si>
  <si>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</si>
  <si>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</si>
  <si>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</si>
  <si>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</si>
  <si>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</si>
  <si>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</si>
  <si>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</si>
  <si>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</si>
  <si>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</si>
  <si>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</si>
  <si>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</si>
  <si>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</si>
  <si>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</si>
  <si>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</si>
  <si>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</si>
  <si>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</si>
  <si>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</si>
  <si>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</si>
  <si>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</si>
  <si>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</si>
  <si>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</si>
  <si>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</si>
  <si>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</si>
  <si>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</si>
  <si>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</si>
  <si>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</si>
  <si>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</si>
  <si>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</si>
  <si>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</si>
  <si>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</si>
  <si>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</si>
  <si>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</si>
  <si>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</si>
  <si>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</si>
  <si>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</si>
  <si>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</si>
  <si>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</si>
  <si>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</si>
  <si>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</si>
  <si>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</si>
  <si>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</si>
  <si>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</si>
  <si>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</si>
  <si>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</si>
  <si>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</si>
  <si>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</si>
  <si>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</si>
  <si>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</si>
  <si>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</si>
  <si>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</si>
  <si>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</si>
  <si>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</si>
  <si>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</si>
  <si>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</si>
  <si>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</si>
  <si>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</si>
  <si>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</si>
  <si>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</si>
  <si>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</si>
  <si>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</si>
  <si>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</si>
  <si>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</si>
  <si>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</si>
  <si>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</si>
  <si>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</si>
  <si>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</si>
  <si>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</si>
  <si>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</si>
  <si>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</si>
  <si>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</si>
  <si>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</si>
  <si>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</si>
  <si>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</si>
  <si>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</si>
  <si>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</si>
  <si>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</si>
  <si>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</si>
  <si>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</si>
  <si>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</si>
  <si>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</si>
  <si>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</si>
  <si>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</si>
  <si>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</si>
  <si>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</si>
  <si>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</si>
  <si>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</si>
  <si>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</si>
  <si>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</si>
  <si>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</si>
  <si>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</si>
  <si>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</si>
  <si>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</si>
  <si>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</si>
  <si>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</si>
  <si>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</si>
  <si>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</si>
  <si>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</si>
  <si>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</si>
  <si>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</si>
  <si>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</si>
  <si>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</si>
  <si>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</si>
  <si>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</si>
  <si>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</si>
  <si>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</si>
  <si>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</si>
  <si>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</si>
  <si>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</si>
  <si>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</si>
  <si>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</si>
  <si>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</si>
  <si>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</si>
  <si>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</si>
  <si>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</si>
  <si>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</si>
  <si>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</si>
  <si>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</si>
  <si>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</si>
  <si>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</si>
  <si>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</si>
  <si>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</si>
  <si>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</si>
  <si>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</si>
  <si>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</si>
  <si>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</si>
  <si>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</si>
  <si>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</si>
  <si>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</si>
  <si>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</si>
  <si>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</si>
  <si>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</si>
  <si>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</si>
  <si>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</si>
  <si>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</si>
  <si>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</si>
  <si>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</si>
  <si>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</si>
  <si>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</si>
  <si>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</si>
  <si>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</si>
  <si>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</si>
  <si>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</si>
  <si>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</si>
  <si>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</si>
  <si>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</si>
  <si>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</si>
  <si>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</si>
  <si>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</si>
  <si>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</si>
  <si>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</si>
  <si>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</si>
  <si>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</si>
  <si>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</si>
  <si>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</si>
  <si>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</si>
  <si>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</si>
  <si>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</si>
  <si>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</si>
  <si>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</si>
  <si>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</si>
  <si>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</si>
  <si>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</si>
  <si>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</si>
  <si>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</si>
  <si>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</si>
  <si>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</si>
  <si>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</si>
  <si>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</si>
  <si>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</si>
  <si>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</si>
  <si>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</si>
  <si>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</si>
  <si>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</si>
  <si>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</si>
  <si>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</si>
  <si>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</si>
  <si>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</si>
  <si>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</si>
  <si>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</si>
  <si>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</si>
  <si>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</si>
  <si>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</si>
  <si>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</si>
  <si>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</si>
  <si>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</si>
  <si>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</si>
  <si>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</si>
  <si>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</si>
  <si>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</si>
  <si>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</si>
  <si>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</si>
  <si>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</si>
  <si>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</si>
  <si>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</si>
  <si>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</si>
  <si>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</si>
  <si>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</si>
  <si>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</si>
  <si>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</si>
  <si>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</si>
  <si>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</si>
  <si>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</si>
  <si>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</si>
  <si>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</si>
  <si>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</si>
  <si>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</si>
  <si>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</si>
  <si>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</si>
  <si>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</si>
  <si>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</si>
  <si>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</si>
  <si>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</si>
  <si>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</si>
  <si>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</si>
  <si>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</si>
  <si>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</si>
  <si>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</si>
  <si>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</si>
  <si>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</si>
  <si>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</si>
  <si>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</si>
  <si>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</si>
  <si>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</si>
  <si>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</si>
  <si>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</si>
  <si>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</si>
  <si>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</si>
  <si>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</si>
  <si>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</si>
  <si>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</si>
  <si>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</si>
  <si>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</si>
  <si>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</si>
  <si>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</si>
  <si>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</si>
  <si>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</si>
  <si>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</si>
  <si>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</si>
  <si>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</si>
  <si>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</si>
  <si>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</si>
  <si>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</si>
  <si>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</si>
  <si>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</si>
  <si>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</si>
  <si>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</si>
  <si>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</si>
  <si>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</si>
  <si>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</si>
  <si>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</si>
  <si>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</si>
  <si>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</si>
  <si>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</si>
  <si>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</si>
  <si>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</si>
  <si>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</si>
  <si>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</si>
  <si>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</si>
  <si>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</si>
  <si>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</si>
  <si>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</si>
  <si>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</si>
  <si>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</si>
  <si>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</si>
  <si>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</si>
  <si>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</si>
  <si>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</si>
  <si>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</si>
  <si>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</si>
  <si>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</si>
  <si>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</si>
  <si>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</si>
  <si>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</si>
  <si>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</si>
  <si>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</si>
  <si>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</si>
  <si>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</si>
  <si>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</si>
  <si>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</si>
  <si>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</si>
  <si>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</si>
  <si>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</si>
  <si>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</si>
  <si>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</si>
  <si>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</si>
  <si>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</si>
  <si>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</si>
  <si>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</si>
  <si>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</si>
  <si>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</si>
  <si>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</si>
  <si>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</si>
  <si>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</si>
  <si>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</si>
  <si>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</si>
  <si>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</si>
  <si>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</si>
  <si>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</si>
  <si>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</si>
  <si>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</si>
  <si>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</si>
  <si>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</si>
  <si>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</si>
  <si>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</si>
  <si>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</si>
  <si>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</si>
  <si>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</si>
  <si>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</si>
  <si>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</si>
  <si>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</si>
  <si>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</si>
  <si>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</si>
  <si>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</si>
  <si>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</si>
  <si>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</si>
  <si>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</si>
  <si>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</si>
  <si>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</si>
  <si>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</si>
  <si>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</si>
  <si>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</si>
  <si>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</si>
  <si>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</si>
  <si>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</si>
  <si>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</si>
  <si>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</si>
  <si>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</si>
  <si>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</si>
  <si>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</si>
  <si>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</si>
  <si>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</si>
  <si>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</si>
  <si>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</si>
  <si>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</si>
  <si>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</si>
  <si>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</si>
  <si>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</si>
  <si>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</si>
  <si>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</si>
  <si>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</si>
  <si>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</si>
  <si>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</si>
  <si>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</si>
  <si>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</si>
  <si>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</si>
  <si>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</si>
  <si>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</si>
  <si>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</si>
  <si>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</si>
  <si>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</si>
  <si>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</si>
  <si>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</si>
  <si>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</si>
  <si>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</si>
  <si>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</si>
  <si>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</si>
  <si>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</si>
  <si>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</si>
  <si>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</si>
  <si>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</si>
  <si>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</si>
  <si>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</si>
  <si>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</si>
  <si>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</si>
  <si>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</si>
  <si>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</si>
  <si>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</si>
  <si>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</si>
  <si>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</si>
  <si>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</si>
  <si>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</si>
  <si>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</si>
  <si>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</si>
  <si>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</si>
  <si>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</si>
  <si>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</si>
  <si>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</si>
  <si>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</si>
  <si>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</si>
  <si>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</si>
  <si>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</si>
  <si>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</si>
  <si>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</si>
  <si>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</si>
  <si>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</si>
  <si>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</si>
  <si>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</si>
  <si>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</si>
  <si>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</si>
  <si>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</si>
  <si>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</si>
  <si>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</si>
  <si>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</si>
  <si>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</si>
  <si>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</si>
  <si>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</si>
  <si>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</si>
  <si>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</si>
  <si>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</si>
  <si>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</si>
  <si>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</si>
  <si>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</si>
  <si>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</si>
  <si>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</si>
  <si>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</si>
  <si>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</si>
  <si>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</si>
  <si>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</si>
  <si>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</si>
  <si>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</si>
  <si>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</si>
  <si>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</si>
  <si>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</si>
  <si>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</si>
  <si>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</si>
  <si>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</si>
  <si>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</si>
  <si>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</si>
  <si>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</si>
  <si>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</si>
  <si>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</si>
  <si>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</si>
  <si>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</si>
  <si>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</si>
  <si>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</si>
  <si>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</si>
  <si>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</si>
  <si>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</si>
  <si>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</si>
  <si>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</si>
  <si>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</si>
  <si>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</si>
  <si>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</si>
  <si>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</si>
  <si>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</si>
  <si>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</si>
  <si>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</si>
  <si>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</si>
  <si>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</si>
  <si>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</si>
  <si>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</si>
  <si>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</si>
  <si>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</si>
  <si>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</si>
  <si>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</si>
  <si>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</si>
  <si>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</si>
  <si>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</si>
  <si>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</si>
  <si>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</si>
  <si>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</si>
  <si>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</si>
  <si>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</si>
  <si>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</si>
  <si>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</si>
  <si>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</si>
  <si>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</si>
  <si>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</si>
  <si>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</si>
  <si>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</si>
  <si>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</si>
  <si>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</si>
  <si>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</si>
  <si>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</si>
  <si>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</si>
  <si>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</si>
  <si>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</si>
  <si>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</si>
  <si>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</si>
  <si>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</si>
  <si>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</si>
  <si>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</si>
  <si>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</si>
  <si>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</si>
  <si>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</si>
  <si>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</si>
  <si>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</si>
  <si>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</si>
  <si>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</si>
  <si>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</si>
  <si>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</si>
  <si>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</si>
  <si>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</si>
  <si>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</si>
  <si>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</si>
  <si>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</si>
  <si>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</si>
  <si>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</si>
  <si>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</si>
  <si>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</si>
  <si>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</si>
  <si>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</si>
  <si>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</si>
  <si>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</si>
  <si>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</si>
  <si>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</si>
  <si>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</si>
  <si>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</si>
  <si>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</si>
  <si>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</si>
  <si>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</si>
  <si>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</si>
  <si>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</si>
  <si>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</si>
  <si>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</si>
  <si>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</si>
  <si>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</si>
  <si>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</si>
  <si>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</si>
  <si>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</si>
  <si>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</si>
  <si>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</si>
  <si>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</si>
  <si>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</si>
  <si>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</si>
  <si>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</si>
  <si>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</si>
  <si>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</si>
  <si>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</si>
  <si>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</si>
  <si>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</si>
  <si>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</si>
  <si>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</si>
  <si>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</si>
  <si>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</si>
  <si>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</si>
  <si>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</si>
  <si>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</si>
  <si>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</si>
  <si>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</si>
  <si>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</si>
  <si>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</si>
  <si>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</si>
  <si>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</si>
  <si>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</si>
  <si>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</si>
  <si>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</si>
  <si>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</si>
  <si>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</si>
  <si>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</si>
  <si>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</si>
  <si>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</si>
  <si>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</si>
  <si>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</si>
  <si>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</si>
  <si>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</si>
  <si>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</si>
  <si>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</si>
  <si>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</si>
  <si>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</si>
  <si>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</si>
  <si>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</si>
  <si>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</si>
  <si>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</si>
  <si>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</si>
  <si>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</si>
  <si>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</si>
  <si>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</si>
  <si>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</si>
  <si>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</si>
  <si>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</si>
  <si>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</si>
  <si>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</si>
  <si>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</si>
  <si>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</si>
  <si>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</si>
  <si>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</si>
  <si>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</si>
  <si>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</si>
  <si>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</si>
  <si>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</si>
  <si>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IGUALA DE LA INDEPENDENCIA</t>
  </si>
  <si>
    <t>09:00 a 16:30 HORAS</t>
  </si>
  <si>
    <t>POR FALTA DE INTERES DEL SOLICITANTE.</t>
  </si>
  <si>
    <t>POR IMPOSIBILIDAD PARA NOTIFICAR</t>
  </si>
  <si>
    <t>EXHORTOS DILIGENCIADOS CON IMPOSIBILIDAD PARA NOTIFICAR</t>
  </si>
  <si>
    <t>INCOMPARECENCIA DEL CITADO</t>
  </si>
  <si>
    <t xml:space="preserve">POR DIFERIR LA AUDIENCIA </t>
  </si>
  <si>
    <t>POR EXHORTOS</t>
  </si>
  <si>
    <t>POR DIAS INHABILES</t>
  </si>
  <si>
    <t>LIC. Libia Zulema Romo Antunez.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</si>
</sst>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9"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5" fillId="2" borderId="0" xfId="0" applyFont="1" applyFill="1"/>
    <xf numFmtId="0" fontId="26" fillId="2" borderId="0" xfId="0" applyFont="1" applyFill="1" applyAlignment="1" applyProtection="1">
      <alignment vertical="center" wrapText="1"/>
      <protection hidden="1"/>
    </xf>
    <xf numFmtId="0" fontId="26" fillId="2" borderId="0" xfId="0" applyFont="1" applyFill="1" applyProtection="1">
      <protection hidden="1"/>
    </xf>
    <xf numFmtId="0" fontId="27" fillId="2" borderId="0" xfId="0" applyFont="1" applyFill="1" applyProtection="1">
      <protection hidden="1"/>
    </xf>
    <xf numFmtId="0" fontId="28" fillId="2" borderId="0" xfId="0" applyFont="1" applyFill="1" applyAlignment="1">
      <alignment horizontal="center"/>
    </xf>
    <xf numFmtId="0" fontId="24" fillId="0" borderId="20" xfId="0" applyFont="1" applyBorder="1" applyAlignment="1">
      <alignment horizontal="center" vertical="center" wrapText="1"/>
    </xf>
    <xf numFmtId="3" fontId="10" fillId="2" borderId="2" xfId="0" applyNumberFormat="1" applyFont="1" applyFill="1" applyBorder="1" applyAlignment="1" applyProtection="1">
      <alignment horizontal="center" vertical="center"/>
      <protection locked="0"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26"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center" vertical="center"/>
      <protection locked="0"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5"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9" fillId="2" borderId="1" xfId="0" applyFont="1" applyFill="1" applyBorder="1" applyAlignment="1" applyProtection="1">
      <alignment wrapText="1"/>
      <protection hidden="1"/>
    </xf>
    <xf numFmtId="0" fontId="19" fillId="2" borderId="1"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center" vertical="center" wrapText="1"/>
      <protection locked="0" hidden="1"/>
    </xf>
  </cellXfs>
  <cellStyles count="3">
    <cellStyle name="Moneda" xfId="2" builtinId="4"/>
    <cellStyle name="Normal" xfId="0" builtinId="0"/>
    <cellStyle name="Porcentaje" xfId="1" builtinId="5"/>
  </cellStyles>
  <dxfs count="137">
    <dxf>
      <font>
        <b/>
        <i val="0"/>
        <color theme="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ont>
        <b val="0"/>
        <i/>
      </font>
      <fill>
        <patternFill>
          <bgColor theme="7" tint="0.79998168889431442"/>
        </patternFill>
      </fill>
    </dxf>
    <dxf>
      <fill>
        <patternFill>
          <bgColor theme="7" tint="0.79998168889431442"/>
        </patternFill>
      </fill>
    </dxf>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136"/>
    </tableStyle>
    <tableStyle name="Estilo de tabla 2" pivot="0" count="2" xr9:uid="{00000000-0011-0000-FFFF-FFFF01000000}">
      <tableStyleElement type="wholeTable" dxfId="135"/>
      <tableStyleElement type="headerRow" dxfId="134"/>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68" dataDxfId="67">
  <tableColumns count="11">
    <tableColumn id="1" xr3:uid="{00000000-0010-0000-0000-000001000000}" name="PREGUNTA" dataDxfId="66"/>
    <tableColumn id="16" xr3:uid="{00000000-0010-0000-0000-000010000000}" name="PREG_ID" dataDxfId="65"/>
    <tableColumn id="2" xr3:uid="{00000000-0010-0000-0000-000002000000}" name="MAT_ID" dataDxfId="64"/>
    <tableColumn id="3" xr3:uid="{00000000-0010-0000-0000-000003000000}" name="MATERIA" dataDxfId="63"/>
    <tableColumn id="5" xr3:uid="{00000000-0010-0000-0000-000005000000}" name="TRAM_ID" dataDxfId="62"/>
    <tableColumn id="6" xr3:uid="{00000000-0010-0000-0000-000006000000}" name="TRÁMITE" dataDxfId="61"/>
    <tableColumn id="8" xr3:uid="{00000000-0010-0000-0000-000008000000}" name="TTRAM_ID" dataDxfId="60"/>
    <tableColumn id="9" xr3:uid="{00000000-0010-0000-0000-000009000000}" name="TIPO DE TRÁMITE" dataDxfId="59"/>
    <tableColumn id="12" xr3:uid="{00000000-0010-0000-0000-00000C000000}" name="SUBTTRAM_ID" dataDxfId="58"/>
    <tableColumn id="14" xr3:uid="{00000000-0010-0000-0000-00000E000000}" name="SUBTIPO DE TRÁMITE" dataDxfId="57"/>
    <tableColumn id="10" xr3:uid="{00000000-0010-0000-0000-00000A000000}" name="CANTIDAD" dataDxfId="56"/>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55" dataDxfId="54">
  <tableColumns count="10">
    <tableColumn id="1" xr3:uid="{00000000-0010-0000-0100-000001000000}" name="PREGUNTA" dataDxfId="53"/>
    <tableColumn id="2" xr3:uid="{00000000-0010-0000-0100-000002000000}" name="PREG_ID" dataDxfId="52"/>
    <tableColumn id="3" xr3:uid="{00000000-0010-0000-0100-000003000000}" name="MAT_ID" dataDxfId="51"/>
    <tableColumn id="4" xr3:uid="{00000000-0010-0000-0100-000004000000}" name="MATERIA" dataDxfId="50"/>
    <tableColumn id="6" xr3:uid="{00000000-0010-0000-0100-000006000000}" name="TRAM_ID" dataDxfId="49"/>
    <tableColumn id="7" xr3:uid="{00000000-0010-0000-0100-000007000000}" name="TRÁMITE" dataDxfId="48"/>
    <tableColumn id="9" xr3:uid="{00000000-0010-0000-0100-000009000000}" name="DN_ID" dataDxfId="47"/>
    <tableColumn id="10" xr3:uid="{00000000-0010-0000-0100-00000A000000}" name="DÍAS NATURALES" dataDxfId="46"/>
    <tableColumn id="11" xr3:uid="{00000000-0010-0000-0100-00000B000000}" name="CANTIDAD" dataDxfId="45">
      <calculatedColumnFormula>+Cuestionario_CCL!B140</calculatedColumnFormula>
    </tableColumn>
    <tableColumn id="12" xr3:uid="{00000000-0010-0000-0100-00000C000000}" name="PORCENTAJE" dataDxfId="44"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3"/>
  <sheetViews>
    <sheetView tabSelected="1" topLeftCell="A154" zoomScale="110" zoomScaleNormal="110" zoomScaleSheetLayoutView="70" workbookViewId="0">
      <selection activeCell="B167" sqref="B167"/>
    </sheetView>
  </sheetViews>
  <sheetFormatPr baseColWidth="10" defaultColWidth="0" defaultRowHeight="16.5" zeroHeight="1" x14ac:dyDescent="0.3"/>
  <cols>
    <col min="1" max="1" width="51" style="38" customWidth="1"/>
    <col min="2" max="2" width="25.85546875" style="38" customWidth="1"/>
    <col min="3" max="3" width="23.85546875" style="38" bestFit="1" customWidth="1"/>
    <col min="4" max="5" width="11.42578125" style="38" customWidth="1"/>
    <col min="6" max="8" width="5.7109375" style="38" customWidth="1"/>
    <col min="9" max="9" width="25.7109375" style="38" customWidth="1"/>
    <col min="10" max="10" width="27.2851562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377</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584</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546</v>
      </c>
      <c r="I31" s="44" t="s">
        <v>3</v>
      </c>
      <c r="J31" s="45" t="s">
        <v>555</v>
      </c>
    </row>
    <row r="32" spans="1:13" ht="8.1" customHeight="1" x14ac:dyDescent="0.3"/>
    <row r="33" spans="1:13" ht="33.75" thickBot="1" x14ac:dyDescent="0.45">
      <c r="B33" s="44" t="s">
        <v>4</v>
      </c>
      <c r="C33" s="123" t="s">
        <v>599</v>
      </c>
      <c r="E33" s="85"/>
      <c r="F33" s="85"/>
      <c r="G33" s="85"/>
      <c r="H33" s="85"/>
      <c r="I33" s="44" t="s">
        <v>5</v>
      </c>
      <c r="J33" s="45">
        <v>2026</v>
      </c>
    </row>
    <row r="34" spans="1:13" ht="8.1" customHeight="1" x14ac:dyDescent="0.3"/>
    <row r="35" spans="1:13" ht="17.25" thickBot="1" x14ac:dyDescent="0.35">
      <c r="B35" s="44" t="s">
        <v>6</v>
      </c>
      <c r="C35" s="46" t="s">
        <v>600</v>
      </c>
    </row>
    <row r="36" spans="1:13" x14ac:dyDescent="0.3"/>
    <row r="37" spans="1:13" x14ac:dyDescent="0.3"/>
    <row r="38" spans="1:13" x14ac:dyDescent="0.3"/>
    <row r="39" spans="1:13" ht="39.950000000000003" customHeight="1" x14ac:dyDescent="0.3">
      <c r="A39" s="102" t="s">
        <v>571</v>
      </c>
      <c r="B39" s="102"/>
      <c r="C39" s="102"/>
      <c r="D39" s="102"/>
      <c r="E39" s="102"/>
      <c r="I39" s="102" t="s">
        <v>572</v>
      </c>
      <c r="J39" s="102"/>
      <c r="K39" s="102"/>
      <c r="L39" s="102"/>
      <c r="M39" s="102"/>
    </row>
    <row r="40" spans="1:13" ht="18" customHeight="1" x14ac:dyDescent="0.3"/>
    <row r="41" spans="1:13" ht="18" customHeight="1" x14ac:dyDescent="0.3">
      <c r="A41" s="47"/>
      <c r="B41" s="48" t="s">
        <v>7</v>
      </c>
      <c r="C41" s="48" t="s">
        <v>8</v>
      </c>
      <c r="D41" s="48" t="s">
        <v>9</v>
      </c>
      <c r="E41" s="48" t="s">
        <v>10</v>
      </c>
      <c r="J41" s="48" t="s">
        <v>573</v>
      </c>
    </row>
    <row r="42" spans="1:13" ht="18" customHeight="1" x14ac:dyDescent="0.3">
      <c r="A42" s="49" t="s">
        <v>12</v>
      </c>
      <c r="B42" s="50">
        <v>1</v>
      </c>
      <c r="C42" s="50">
        <v>0</v>
      </c>
      <c r="D42" s="50">
        <v>0</v>
      </c>
      <c r="E42" s="51">
        <f>SUM(B42:D42)</f>
        <v>1</v>
      </c>
      <c r="I42" s="49" t="s">
        <v>12</v>
      </c>
      <c r="J42" s="50">
        <v>0</v>
      </c>
    </row>
    <row r="43" spans="1:13" ht="18" customHeight="1" x14ac:dyDescent="0.3">
      <c r="A43" s="49" t="s">
        <v>13</v>
      </c>
      <c r="B43" s="50">
        <v>1</v>
      </c>
      <c r="C43" s="50">
        <v>0</v>
      </c>
      <c r="D43" s="50">
        <v>0</v>
      </c>
      <c r="E43" s="51">
        <f t="shared" ref="E43:E44" si="0">SUM(B43:D43)</f>
        <v>1</v>
      </c>
      <c r="I43" s="49" t="s">
        <v>13</v>
      </c>
      <c r="J43" s="50">
        <v>1</v>
      </c>
    </row>
    <row r="44" spans="1:13" ht="18" customHeight="1" thickBot="1" x14ac:dyDescent="0.35">
      <c r="A44" s="49" t="s">
        <v>570</v>
      </c>
      <c r="B44" s="52">
        <v>0</v>
      </c>
      <c r="C44" s="52">
        <v>0</v>
      </c>
      <c r="D44" s="52">
        <v>0</v>
      </c>
      <c r="E44" s="81">
        <f t="shared" si="0"/>
        <v>0</v>
      </c>
      <c r="I44" s="49" t="s">
        <v>570</v>
      </c>
      <c r="J44" s="52">
        <v>0</v>
      </c>
    </row>
    <row r="45" spans="1:13" ht="18" customHeight="1" x14ac:dyDescent="0.3">
      <c r="A45" s="49" t="s">
        <v>14</v>
      </c>
      <c r="B45" s="53">
        <f>SUM(B42:B44)</f>
        <v>2</v>
      </c>
      <c r="C45" s="53">
        <f>SUM(C42:C44)</f>
        <v>0</v>
      </c>
      <c r="D45" s="53">
        <f>SUM(D42:D44)</f>
        <v>0</v>
      </c>
      <c r="E45" s="53">
        <f>SUM(E42:E44)</f>
        <v>2</v>
      </c>
      <c r="I45" s="49" t="s">
        <v>14</v>
      </c>
      <c r="J45" s="53">
        <f>SUM(J42:J44)</f>
        <v>1</v>
      </c>
    </row>
    <row r="46" spans="1:13" ht="18" customHeight="1" x14ac:dyDescent="0.3"/>
    <row r="47" spans="1:13" ht="18" customHeight="1" x14ac:dyDescent="0.3">
      <c r="A47" s="54" t="s">
        <v>15</v>
      </c>
      <c r="B47" s="93"/>
      <c r="C47" s="94"/>
      <c r="D47" s="94"/>
      <c r="E47" s="95"/>
      <c r="I47" s="54" t="s">
        <v>15</v>
      </c>
      <c r="J47" s="93"/>
      <c r="K47" s="94"/>
      <c r="L47" s="94"/>
      <c r="M47" s="95"/>
    </row>
    <row r="48" spans="1:13" ht="18" customHeight="1" x14ac:dyDescent="0.3">
      <c r="A48" s="54"/>
      <c r="B48" s="96"/>
      <c r="C48" s="97"/>
      <c r="D48" s="97"/>
      <c r="E48" s="98"/>
      <c r="I48" s="54"/>
      <c r="J48" s="96"/>
      <c r="K48" s="97"/>
      <c r="L48" s="97"/>
      <c r="M48" s="98"/>
    </row>
    <row r="49" spans="1:13" ht="18" customHeight="1" x14ac:dyDescent="0.3">
      <c r="B49" s="99"/>
      <c r="C49" s="100"/>
      <c r="D49" s="100"/>
      <c r="E49" s="101"/>
      <c r="J49" s="99"/>
      <c r="K49" s="100"/>
      <c r="L49" s="100"/>
      <c r="M49" s="101"/>
    </row>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103" t="s">
        <v>17</v>
      </c>
      <c r="B54" s="103"/>
      <c r="C54" s="103"/>
      <c r="D54" s="103"/>
      <c r="E54" s="56">
        <v>110</v>
      </c>
      <c r="I54" s="54" t="s">
        <v>15</v>
      </c>
      <c r="J54" s="92"/>
      <c r="K54" s="92"/>
      <c r="L54" s="92"/>
      <c r="M54" s="92"/>
    </row>
    <row r="55" spans="1:13" x14ac:dyDescent="0.3">
      <c r="J55" s="92"/>
      <c r="K55" s="92"/>
      <c r="L55" s="92"/>
      <c r="M55" s="92"/>
    </row>
    <row r="56" spans="1:13" x14ac:dyDescent="0.3"/>
    <row r="57" spans="1:13" ht="54.95" customHeight="1" x14ac:dyDescent="0.3">
      <c r="A57" s="102" t="s">
        <v>378</v>
      </c>
      <c r="B57" s="102"/>
      <c r="C57" s="102"/>
      <c r="D57" s="102"/>
      <c r="E57" s="102"/>
      <c r="I57" s="102" t="s">
        <v>379</v>
      </c>
      <c r="J57" s="102"/>
      <c r="K57" s="102"/>
      <c r="L57" s="102"/>
      <c r="M57" s="102"/>
    </row>
    <row r="58" spans="1:13" x14ac:dyDescent="0.3"/>
    <row r="59" spans="1:13" x14ac:dyDescent="0.3">
      <c r="C59" s="57" t="s">
        <v>12</v>
      </c>
      <c r="E59" s="57" t="s">
        <v>13</v>
      </c>
      <c r="K59" s="57" t="s">
        <v>12</v>
      </c>
      <c r="M59" s="57" t="s">
        <v>13</v>
      </c>
    </row>
    <row r="60" spans="1:13" ht="5.0999999999999996" customHeight="1" x14ac:dyDescent="0.3"/>
    <row r="61" spans="1:13" ht="17.25" thickBot="1" x14ac:dyDescent="0.35">
      <c r="A61" s="58" t="s">
        <v>18</v>
      </c>
      <c r="C61" s="56">
        <v>27</v>
      </c>
      <c r="E61" s="56">
        <v>30</v>
      </c>
      <c r="I61" s="58" t="s">
        <v>18</v>
      </c>
      <c r="K61" s="56">
        <v>27</v>
      </c>
      <c r="M61" s="56">
        <v>30</v>
      </c>
    </row>
    <row r="62" spans="1:13" ht="5.0999999999999996" customHeight="1" x14ac:dyDescent="0.3"/>
    <row r="63" spans="1:13" ht="17.25" thickBot="1" x14ac:dyDescent="0.35">
      <c r="A63" s="58" t="s">
        <v>19</v>
      </c>
      <c r="C63" s="56">
        <v>0</v>
      </c>
      <c r="E63" s="56">
        <v>0</v>
      </c>
      <c r="I63" s="58" t="s">
        <v>19</v>
      </c>
      <c r="K63" s="56">
        <v>0</v>
      </c>
      <c r="M63" s="56">
        <v>0</v>
      </c>
    </row>
    <row r="64" spans="1:13" ht="5.0999999999999996" customHeight="1" x14ac:dyDescent="0.3"/>
    <row r="65" spans="1:13" ht="17.25" thickBot="1" x14ac:dyDescent="0.35">
      <c r="A65" s="58" t="s">
        <v>20</v>
      </c>
      <c r="C65" s="56">
        <v>0</v>
      </c>
      <c r="E65" s="56">
        <v>0</v>
      </c>
      <c r="I65" s="58" t="s">
        <v>20</v>
      </c>
      <c r="K65" s="56">
        <v>0</v>
      </c>
      <c r="M65" s="56">
        <v>0</v>
      </c>
    </row>
    <row r="66" spans="1:13" ht="5.0999999999999996" customHeight="1" x14ac:dyDescent="0.3"/>
    <row r="67" spans="1:13" ht="17.25" thickBot="1" x14ac:dyDescent="0.35">
      <c r="A67" s="58" t="s">
        <v>21</v>
      </c>
      <c r="C67" s="56">
        <v>0</v>
      </c>
      <c r="E67" s="56">
        <v>0</v>
      </c>
      <c r="I67" s="58" t="s">
        <v>21</v>
      </c>
      <c r="K67" s="56">
        <v>0</v>
      </c>
      <c r="M67" s="56">
        <v>0</v>
      </c>
    </row>
    <row r="68" spans="1:13" ht="5.0999999999999996" customHeight="1" x14ac:dyDescent="0.3"/>
    <row r="69" spans="1:13" ht="17.25" thickBot="1" x14ac:dyDescent="0.35">
      <c r="A69" s="58" t="s">
        <v>22</v>
      </c>
      <c r="C69" s="56">
        <v>20</v>
      </c>
      <c r="E69" s="56">
        <v>33</v>
      </c>
      <c r="I69" s="58" t="s">
        <v>22</v>
      </c>
      <c r="K69" s="56">
        <v>20</v>
      </c>
      <c r="M69" s="56">
        <v>33</v>
      </c>
    </row>
    <row r="70" spans="1:13" ht="5.0999999999999996" customHeight="1" x14ac:dyDescent="0.3"/>
    <row r="71" spans="1:13" ht="17.25" thickBot="1" x14ac:dyDescent="0.35">
      <c r="A71" s="58" t="s">
        <v>23</v>
      </c>
      <c r="C71" s="56">
        <v>0</v>
      </c>
      <c r="E71" s="56">
        <v>0</v>
      </c>
      <c r="I71" s="58" t="s">
        <v>23</v>
      </c>
      <c r="K71" s="56">
        <v>0</v>
      </c>
      <c r="M71" s="56">
        <v>0</v>
      </c>
    </row>
    <row r="72" spans="1:13" ht="5.0999999999999996" customHeight="1" x14ac:dyDescent="0.3"/>
    <row r="73" spans="1:13" ht="18" customHeight="1" thickBot="1" x14ac:dyDescent="0.35">
      <c r="A73" s="58" t="s">
        <v>24</v>
      </c>
      <c r="C73" s="56">
        <v>0</v>
      </c>
      <c r="E73" s="56">
        <v>0</v>
      </c>
      <c r="I73" s="58" t="s">
        <v>24</v>
      </c>
      <c r="K73" s="56">
        <v>0</v>
      </c>
      <c r="M73" s="56">
        <v>0</v>
      </c>
    </row>
    <row r="74" spans="1:13" ht="5.0999999999999996" customHeight="1" thickBot="1" x14ac:dyDescent="0.35"/>
    <row r="75" spans="1:13" ht="22.5" customHeight="1" thickBot="1" x14ac:dyDescent="0.35">
      <c r="B75" s="57" t="s">
        <v>25</v>
      </c>
      <c r="C75" s="59">
        <f>SUM(C61:C73)</f>
        <v>47</v>
      </c>
      <c r="E75" s="59">
        <f>SUM(E61:E73)</f>
        <v>63</v>
      </c>
      <c r="J75" s="57" t="s">
        <v>25</v>
      </c>
      <c r="K75" s="59">
        <f>SUM(K61:K73)</f>
        <v>47</v>
      </c>
      <c r="M75" s="59">
        <f>SUM(M61:M73)</f>
        <v>63</v>
      </c>
    </row>
    <row r="76" spans="1:13" ht="72" customHeight="1" x14ac:dyDescent="0.3">
      <c r="A76" s="80" t="s">
        <v>569</v>
      </c>
      <c r="I76" s="119" t="str">
        <f>IF(OR(K75&gt;C75, M75&gt;E75), "Nota: No pueden admitirse más solicitudes de las que fueron solicitadas", "")</f>
        <v/>
      </c>
      <c r="J76" s="119"/>
      <c r="K76" s="119"/>
      <c r="L76" s="119"/>
      <c r="M76" s="119"/>
    </row>
    <row r="77" spans="1:13" ht="30" customHeight="1" x14ac:dyDescent="0.3">
      <c r="A77" s="54" t="s">
        <v>15</v>
      </c>
      <c r="B77" s="93"/>
      <c r="C77" s="94"/>
      <c r="D77" s="94"/>
      <c r="E77" s="95"/>
      <c r="I77" s="54" t="s">
        <v>15</v>
      </c>
      <c r="J77" s="92"/>
      <c r="K77" s="92"/>
      <c r="L77" s="92"/>
      <c r="M77" s="92"/>
    </row>
    <row r="78" spans="1:13" x14ac:dyDescent="0.3">
      <c r="B78" s="96"/>
      <c r="C78" s="97"/>
      <c r="D78" s="97"/>
      <c r="E78" s="98"/>
      <c r="J78" s="92"/>
      <c r="K78" s="92"/>
      <c r="L78" s="92"/>
      <c r="M78" s="92"/>
    </row>
    <row r="79" spans="1:13" x14ac:dyDescent="0.3">
      <c r="B79" s="99"/>
      <c r="C79" s="100"/>
      <c r="D79" s="100"/>
      <c r="E79" s="101"/>
      <c r="J79" s="92"/>
      <c r="K79" s="92"/>
      <c r="L79" s="92"/>
      <c r="M79" s="92"/>
    </row>
    <row r="80" spans="1:13" x14ac:dyDescent="0.3"/>
    <row r="81" spans="1:13" x14ac:dyDescent="0.3"/>
    <row r="82" spans="1:13" ht="39.950000000000003" customHeight="1" x14ac:dyDescent="0.3">
      <c r="A82" s="102" t="s">
        <v>380</v>
      </c>
      <c r="B82" s="102"/>
      <c r="C82" s="102"/>
      <c r="D82" s="102"/>
      <c r="E82" s="102"/>
      <c r="I82" s="102" t="s">
        <v>26</v>
      </c>
      <c r="J82" s="102"/>
      <c r="K82" s="102"/>
      <c r="L82" s="102"/>
      <c r="M82" s="102"/>
    </row>
    <row r="83" spans="1:13" ht="17.25" thickBot="1" x14ac:dyDescent="0.35"/>
    <row r="84" spans="1:13" ht="30" customHeight="1" thickBot="1" x14ac:dyDescent="0.35">
      <c r="A84" s="60" t="s">
        <v>27</v>
      </c>
      <c r="B84" s="56">
        <v>0</v>
      </c>
      <c r="I84" s="120" t="s">
        <v>381</v>
      </c>
      <c r="J84" s="120"/>
      <c r="K84" s="59">
        <f>SUM(K88,K86,K90)</f>
        <v>55</v>
      </c>
    </row>
    <row r="85" spans="1:13" ht="5.0999999999999996" customHeight="1" x14ac:dyDescent="0.3">
      <c r="A85" s="60"/>
      <c r="I85" s="58"/>
      <c r="J85" s="58"/>
    </row>
    <row r="86" spans="1:13" ht="18" customHeight="1" thickBot="1" x14ac:dyDescent="0.35">
      <c r="A86" s="60" t="s">
        <v>28</v>
      </c>
      <c r="B86" s="56">
        <v>0</v>
      </c>
      <c r="I86" s="61" t="s">
        <v>382</v>
      </c>
      <c r="K86" s="56">
        <v>55</v>
      </c>
    </row>
    <row r="87" spans="1:13" ht="5.0999999999999996" customHeight="1" x14ac:dyDescent="0.3">
      <c r="I87" s="62"/>
    </row>
    <row r="88" spans="1:13" ht="18" customHeight="1" thickBot="1" x14ac:dyDescent="0.35">
      <c r="I88" s="61" t="s">
        <v>383</v>
      </c>
      <c r="K88" s="56">
        <v>0</v>
      </c>
    </row>
    <row r="89" spans="1:13" ht="5.0999999999999996" customHeight="1" x14ac:dyDescent="0.3">
      <c r="I89" s="61"/>
    </row>
    <row r="90" spans="1:13" ht="18" customHeight="1" thickBot="1" x14ac:dyDescent="0.35">
      <c r="A90" s="54" t="s">
        <v>15</v>
      </c>
      <c r="B90" s="93"/>
      <c r="C90" s="94"/>
      <c r="D90" s="94"/>
      <c r="E90" s="95"/>
      <c r="I90" s="61" t="s">
        <v>384</v>
      </c>
      <c r="K90" s="56">
        <v>0</v>
      </c>
    </row>
    <row r="91" spans="1:13" x14ac:dyDescent="0.3">
      <c r="B91" s="96"/>
      <c r="C91" s="97"/>
      <c r="D91" s="97"/>
      <c r="E91" s="98"/>
    </row>
    <row r="92" spans="1:13" ht="30" customHeight="1" thickBot="1" x14ac:dyDescent="0.35">
      <c r="B92" s="96"/>
      <c r="C92" s="97"/>
      <c r="D92" s="97"/>
      <c r="E92" s="98"/>
      <c r="I92" s="104" t="s">
        <v>385</v>
      </c>
      <c r="J92" s="104"/>
      <c r="K92" s="56">
        <v>8</v>
      </c>
    </row>
    <row r="93" spans="1:13" ht="5.0999999999999996" customHeight="1" x14ac:dyDescent="0.3">
      <c r="B93" s="99"/>
      <c r="C93" s="100"/>
      <c r="D93" s="100"/>
      <c r="E93" s="101"/>
    </row>
    <row r="94" spans="1:13" ht="50.1" customHeight="1" thickBot="1" x14ac:dyDescent="0.35">
      <c r="I94" s="104" t="s">
        <v>386</v>
      </c>
      <c r="J94" s="104"/>
      <c r="K94" s="56">
        <v>44</v>
      </c>
    </row>
    <row r="95" spans="1:13" ht="5.0999999999999996" customHeight="1" x14ac:dyDescent="0.3"/>
    <row r="96" spans="1:13" ht="17.25" thickBot="1" x14ac:dyDescent="0.35">
      <c r="I96" s="104" t="s">
        <v>387</v>
      </c>
      <c r="J96" s="104"/>
      <c r="K96" s="56">
        <v>83</v>
      </c>
    </row>
    <row r="97" spans="1:13" ht="18.75" customHeight="1" x14ac:dyDescent="0.3"/>
    <row r="98" spans="1:13" x14ac:dyDescent="0.3">
      <c r="I98" s="54" t="s">
        <v>15</v>
      </c>
      <c r="J98" s="92"/>
      <c r="K98" s="92"/>
      <c r="L98" s="92"/>
      <c r="M98" s="92"/>
    </row>
    <row r="99" spans="1:13" x14ac:dyDescent="0.3">
      <c r="J99" s="92"/>
      <c r="K99" s="92"/>
      <c r="L99" s="92"/>
      <c r="M99" s="92"/>
    </row>
    <row r="100" spans="1:13" x14ac:dyDescent="0.3">
      <c r="J100" s="92"/>
      <c r="K100" s="92"/>
      <c r="L100" s="92"/>
      <c r="M100" s="92"/>
    </row>
    <row r="101" spans="1:13" x14ac:dyDescent="0.3">
      <c r="J101" s="92"/>
      <c r="K101" s="92"/>
      <c r="L101" s="92"/>
      <c r="M101" s="92"/>
    </row>
    <row r="102" spans="1:13" x14ac:dyDescent="0.3">
      <c r="J102" s="58"/>
      <c r="K102" s="58"/>
      <c r="L102" s="58"/>
      <c r="M102" s="58"/>
    </row>
    <row r="103" spans="1:13" x14ac:dyDescent="0.3"/>
    <row r="104" spans="1:13" ht="39.950000000000003" customHeight="1" x14ac:dyDescent="0.3">
      <c r="A104" s="102" t="s">
        <v>388</v>
      </c>
      <c r="B104" s="102"/>
      <c r="C104" s="102"/>
      <c r="D104" s="102"/>
      <c r="E104" s="102"/>
      <c r="I104" s="102" t="s">
        <v>389</v>
      </c>
      <c r="J104" s="102"/>
      <c r="K104" s="102"/>
      <c r="L104" s="102"/>
      <c r="M104" s="102"/>
    </row>
    <row r="105" spans="1:13" x14ac:dyDescent="0.3"/>
    <row r="106" spans="1:13" ht="39.950000000000003" customHeight="1" thickBot="1" x14ac:dyDescent="0.35">
      <c r="A106" s="60" t="s">
        <v>29</v>
      </c>
      <c r="B106" s="56">
        <v>14</v>
      </c>
      <c r="I106" s="63" t="s">
        <v>30</v>
      </c>
      <c r="J106" s="92" t="s">
        <v>601</v>
      </c>
      <c r="K106" s="92"/>
      <c r="L106" s="92"/>
      <c r="M106" s="92"/>
    </row>
    <row r="107" spans="1:13" ht="5.0999999999999996" customHeight="1" x14ac:dyDescent="0.3">
      <c r="A107" s="60"/>
      <c r="I107" s="64"/>
    </row>
    <row r="108" spans="1:13" ht="42.75" customHeight="1" thickBot="1" x14ac:dyDescent="0.35">
      <c r="A108" s="60" t="s">
        <v>598</v>
      </c>
      <c r="B108" s="56">
        <v>9</v>
      </c>
      <c r="I108" s="63" t="s">
        <v>31</v>
      </c>
      <c r="J108" s="92" t="s">
        <v>602</v>
      </c>
      <c r="K108" s="92"/>
      <c r="L108" s="92"/>
      <c r="M108" s="92"/>
    </row>
    <row r="109" spans="1:13" ht="42.75" customHeight="1" thickBot="1" x14ac:dyDescent="0.35">
      <c r="A109" s="60" t="s">
        <v>416</v>
      </c>
      <c r="B109" s="65">
        <v>0</v>
      </c>
      <c r="I109" s="63" t="s">
        <v>32</v>
      </c>
      <c r="J109" s="92" t="s">
        <v>603</v>
      </c>
      <c r="K109" s="92"/>
      <c r="L109" s="92"/>
      <c r="M109" s="92"/>
    </row>
    <row r="110" spans="1:13" ht="39.950000000000003" customHeight="1" x14ac:dyDescent="0.3">
      <c r="A110" s="54" t="s">
        <v>15</v>
      </c>
      <c r="B110" s="92"/>
      <c r="C110" s="92"/>
      <c r="D110" s="92"/>
      <c r="E110" s="92"/>
      <c r="I110" s="63" t="s">
        <v>33</v>
      </c>
      <c r="J110" s="92" t="s">
        <v>603</v>
      </c>
      <c r="K110" s="92"/>
      <c r="L110" s="92"/>
      <c r="M110" s="92"/>
    </row>
    <row r="111" spans="1:13" ht="5.0999999999999996" customHeight="1" x14ac:dyDescent="0.3">
      <c r="B111" s="92"/>
      <c r="C111" s="92"/>
      <c r="D111" s="92"/>
      <c r="E111" s="92"/>
      <c r="I111" s="64"/>
    </row>
    <row r="112" spans="1:13" ht="39.950000000000003" customHeight="1" x14ac:dyDescent="0.3">
      <c r="B112" s="92"/>
      <c r="C112" s="92"/>
      <c r="D112" s="92"/>
      <c r="E112" s="92"/>
      <c r="I112" s="63" t="s">
        <v>34</v>
      </c>
      <c r="J112" s="92" t="s">
        <v>604</v>
      </c>
      <c r="K112" s="92"/>
      <c r="L112" s="92"/>
      <c r="M112" s="92"/>
    </row>
    <row r="113" spans="1:13" ht="5.0999999999999996" customHeight="1" x14ac:dyDescent="0.3">
      <c r="B113" s="92"/>
      <c r="C113" s="92"/>
      <c r="D113" s="92"/>
      <c r="E113" s="92"/>
      <c r="I113" s="64"/>
    </row>
    <row r="114" spans="1:13" ht="39.950000000000003" customHeight="1" x14ac:dyDescent="0.3"/>
    <row r="115" spans="1:13" x14ac:dyDescent="0.3"/>
    <row r="116" spans="1:13" x14ac:dyDescent="0.3"/>
    <row r="117" spans="1:13" ht="39.950000000000003" customHeight="1" x14ac:dyDescent="0.3">
      <c r="A117" s="102" t="s">
        <v>390</v>
      </c>
      <c r="B117" s="102"/>
      <c r="C117" s="102"/>
      <c r="D117" s="102"/>
      <c r="E117" s="102"/>
      <c r="I117" s="102" t="s">
        <v>391</v>
      </c>
      <c r="J117" s="102"/>
      <c r="K117" s="102"/>
      <c r="L117" s="102"/>
      <c r="M117" s="102"/>
    </row>
    <row r="118" spans="1:13" ht="18" customHeight="1" x14ac:dyDescent="0.3"/>
    <row r="119" spans="1:13" ht="17.25" thickBot="1" x14ac:dyDescent="0.35">
      <c r="A119" s="60" t="s">
        <v>29</v>
      </c>
      <c r="B119" s="56">
        <v>21</v>
      </c>
      <c r="E119" s="66"/>
      <c r="I119" s="60" t="s">
        <v>35</v>
      </c>
      <c r="J119" s="56">
        <v>19</v>
      </c>
      <c r="M119" s="66"/>
    </row>
    <row r="120" spans="1:13" ht="5.0999999999999996" customHeight="1" x14ac:dyDescent="0.3">
      <c r="I120" s="67"/>
    </row>
    <row r="121" spans="1:13" ht="17.25" thickBot="1" x14ac:dyDescent="0.35">
      <c r="A121" s="60" t="s">
        <v>36</v>
      </c>
      <c r="B121" s="56">
        <v>57</v>
      </c>
      <c r="I121" s="60" t="s">
        <v>37</v>
      </c>
      <c r="J121" s="56">
        <v>2</v>
      </c>
    </row>
    <row r="122" spans="1:13" ht="5.0999999999999996" customHeight="1" x14ac:dyDescent="0.3">
      <c r="I122" s="67"/>
    </row>
    <row r="123" spans="1:13" ht="17.25" thickBot="1" x14ac:dyDescent="0.35">
      <c r="A123" s="66"/>
      <c r="B123" s="66"/>
      <c r="C123" s="66"/>
      <c r="D123" s="66"/>
      <c r="E123" s="66"/>
      <c r="I123" s="60" t="s">
        <v>38</v>
      </c>
      <c r="J123" s="56">
        <v>0</v>
      </c>
    </row>
    <row r="124" spans="1:13" ht="5.0999999999999996" customHeight="1" x14ac:dyDescent="0.3">
      <c r="A124" s="66"/>
      <c r="B124" s="66"/>
      <c r="C124" s="66"/>
      <c r="D124" s="66"/>
      <c r="E124" s="66"/>
      <c r="I124" s="60"/>
    </row>
    <row r="125" spans="1:13" ht="33.75" customHeight="1" thickBot="1" x14ac:dyDescent="0.35">
      <c r="A125" s="66"/>
      <c r="B125" s="66"/>
      <c r="C125" s="66"/>
      <c r="D125" s="66"/>
      <c r="E125" s="66"/>
      <c r="I125" s="60" t="s">
        <v>39</v>
      </c>
      <c r="J125" s="56">
        <v>0</v>
      </c>
    </row>
    <row r="126" spans="1:13" x14ac:dyDescent="0.3">
      <c r="A126" s="66"/>
      <c r="B126" s="66"/>
      <c r="C126" s="66"/>
      <c r="D126" s="66"/>
      <c r="E126" s="66"/>
      <c r="I126" s="60"/>
    </row>
    <row r="127" spans="1:13" ht="18" customHeight="1" x14ac:dyDescent="0.3">
      <c r="A127" s="66"/>
      <c r="B127" s="66"/>
      <c r="C127" s="66"/>
      <c r="D127" s="66"/>
      <c r="E127" s="66"/>
    </row>
    <row r="128" spans="1:13" ht="18" customHeight="1" x14ac:dyDescent="0.3">
      <c r="A128" s="54" t="s">
        <v>15</v>
      </c>
      <c r="B128" s="93"/>
      <c r="C128" s="94"/>
      <c r="D128" s="94"/>
      <c r="E128" s="95"/>
      <c r="I128" s="54" t="s">
        <v>15</v>
      </c>
      <c r="J128" s="92"/>
      <c r="K128" s="92"/>
      <c r="L128" s="92"/>
      <c r="M128" s="92"/>
    </row>
    <row r="129" spans="1:13" ht="18" customHeight="1" x14ac:dyDescent="0.3">
      <c r="B129" s="96"/>
      <c r="C129" s="97"/>
      <c r="D129" s="97"/>
      <c r="E129" s="98"/>
      <c r="J129" s="92"/>
      <c r="K129" s="92"/>
      <c r="L129" s="92"/>
      <c r="M129" s="92"/>
    </row>
    <row r="130" spans="1:13" ht="18" customHeight="1" x14ac:dyDescent="0.3">
      <c r="B130" s="99"/>
      <c r="C130" s="100"/>
      <c r="D130" s="100"/>
      <c r="E130" s="101"/>
      <c r="J130" s="92"/>
      <c r="K130" s="92"/>
      <c r="L130" s="92"/>
      <c r="M130" s="92"/>
    </row>
    <row r="131" spans="1:13" ht="18" customHeight="1" x14ac:dyDescent="0.3"/>
    <row r="132" spans="1:13" ht="27.95" customHeight="1" x14ac:dyDescent="0.3">
      <c r="I132" s="107" t="str">
        <f>IF((B119)&lt;&gt;(J119+J121+J123+J125), "NOTA: La suma de los Convenios celebrados derivados de conciliación señalados en el inciso a. de la pregunta 13 debe coincidir con la suma de los valores de los incisos de la pregunta 14.", "")</f>
        <v/>
      </c>
      <c r="J132" s="107"/>
      <c r="K132" s="107"/>
      <c r="L132" s="107"/>
      <c r="M132" s="107"/>
    </row>
    <row r="133" spans="1:13" ht="27.95" customHeight="1" x14ac:dyDescent="0.3">
      <c r="I133" s="107"/>
      <c r="J133" s="107"/>
      <c r="K133" s="107"/>
      <c r="L133" s="107"/>
      <c r="M133" s="107"/>
    </row>
    <row r="134" spans="1:13" ht="18" customHeight="1" x14ac:dyDescent="0.3"/>
    <row r="135" spans="1:13" ht="18" customHeight="1" x14ac:dyDescent="0.3"/>
    <row r="136" spans="1:13" ht="39.950000000000003" customHeight="1" x14ac:dyDescent="0.3">
      <c r="A136" s="102" t="s">
        <v>392</v>
      </c>
      <c r="B136" s="102"/>
      <c r="C136" s="102"/>
      <c r="D136" s="102"/>
      <c r="E136" s="102"/>
    </row>
    <row r="137" spans="1:13" ht="18" customHeight="1" x14ac:dyDescent="0.3"/>
    <row r="138" spans="1:13" x14ac:dyDescent="0.3">
      <c r="A138" s="113" t="s">
        <v>40</v>
      </c>
      <c r="B138" s="114"/>
      <c r="C138" s="115"/>
      <c r="E138" s="108" t="str">
        <f>IF(AND(B146&lt;7, COUNT(J140:J142,J144:J146)&lt;&gt;B146), "NOTA: Es diferente la cantidad de asuntos colocados en la tabla izquierda que la reportada del lado derecho.", "")</f>
        <v/>
      </c>
      <c r="F138" s="108"/>
      <c r="G138" s="108"/>
      <c r="I138" s="117" t="s">
        <v>393</v>
      </c>
      <c r="J138" s="117"/>
      <c r="K138" s="117"/>
      <c r="L138" s="117"/>
      <c r="M138" s="117"/>
    </row>
    <row r="139" spans="1:13" ht="30" x14ac:dyDescent="0.3">
      <c r="A139" s="68" t="s">
        <v>394</v>
      </c>
      <c r="B139" s="69" t="s">
        <v>41</v>
      </c>
      <c r="C139" s="69" t="s">
        <v>42</v>
      </c>
      <c r="E139" s="108"/>
      <c r="F139" s="108"/>
      <c r="G139" s="108"/>
    </row>
    <row r="140" spans="1:13" ht="18" customHeight="1" thickBot="1" x14ac:dyDescent="0.35">
      <c r="A140" s="70" t="s">
        <v>580</v>
      </c>
      <c r="B140" s="71">
        <v>0</v>
      </c>
      <c r="C140" s="72">
        <f>IF(ISERROR(B140/$B$146),0,(B140/$B$146))</f>
        <v>0</v>
      </c>
      <c r="E140" s="108"/>
      <c r="F140" s="108"/>
      <c r="G140" s="108"/>
      <c r="I140" s="73" t="s">
        <v>395</v>
      </c>
      <c r="J140" s="88">
        <v>18</v>
      </c>
      <c r="L140" s="107" t="str">
        <f>IF(COUNTIF(J140:J146,0)&gt;0, "NOTA: No debe haber ningún cero (0) en esta sección. Puede dejarlo en blanco", "")</f>
        <v/>
      </c>
      <c r="M140" s="107"/>
    </row>
    <row r="141" spans="1:13" ht="18" customHeight="1" thickBot="1" x14ac:dyDescent="0.35">
      <c r="A141" s="70" t="s">
        <v>43</v>
      </c>
      <c r="B141" s="71">
        <v>0</v>
      </c>
      <c r="C141" s="72">
        <f t="shared" ref="C141:C145" si="1">IF(ISERROR(B141/$B$146),0,(B141/$B$146))</f>
        <v>0</v>
      </c>
      <c r="E141" s="108"/>
      <c r="F141" s="108"/>
      <c r="G141" s="108"/>
      <c r="I141" s="67"/>
      <c r="J141" s="88">
        <v>22</v>
      </c>
      <c r="L141" s="107"/>
      <c r="M141" s="107"/>
    </row>
    <row r="142" spans="1:13" ht="18" customHeight="1" thickBot="1" x14ac:dyDescent="0.35">
      <c r="A142" s="70" t="s">
        <v>44</v>
      </c>
      <c r="B142" s="71">
        <v>16</v>
      </c>
      <c r="C142" s="72">
        <f t="shared" si="1"/>
        <v>0.76190476190476186</v>
      </c>
      <c r="E142" s="108"/>
      <c r="F142" s="108"/>
      <c r="G142" s="108"/>
      <c r="I142" s="67"/>
      <c r="J142" s="88">
        <v>25</v>
      </c>
      <c r="L142" s="107"/>
      <c r="M142" s="107"/>
    </row>
    <row r="143" spans="1:13" ht="18" customHeight="1" x14ac:dyDescent="0.3">
      <c r="A143" s="70" t="s">
        <v>45</v>
      </c>
      <c r="B143" s="71">
        <v>4</v>
      </c>
      <c r="C143" s="72">
        <f t="shared" si="1"/>
        <v>0.19047619047619047</v>
      </c>
      <c r="E143" s="108"/>
      <c r="F143" s="108"/>
      <c r="G143" s="108"/>
      <c r="I143" s="67"/>
      <c r="J143" s="67"/>
      <c r="L143" s="107"/>
      <c r="M143" s="107"/>
    </row>
    <row r="144" spans="1:13" ht="18" customHeight="1" thickBot="1" x14ac:dyDescent="0.35">
      <c r="A144" s="70" t="s">
        <v>46</v>
      </c>
      <c r="B144" s="71">
        <v>1</v>
      </c>
      <c r="C144" s="72">
        <f t="shared" si="1"/>
        <v>4.7619047619047616E-2</v>
      </c>
      <c r="E144" s="108"/>
      <c r="F144" s="108"/>
      <c r="G144" s="108"/>
      <c r="I144" s="73" t="s">
        <v>396</v>
      </c>
      <c r="J144" s="88">
        <v>28</v>
      </c>
      <c r="L144" s="107"/>
      <c r="M144" s="107"/>
    </row>
    <row r="145" spans="1:13" ht="18" customHeight="1" thickBot="1" x14ac:dyDescent="0.35">
      <c r="A145" s="70" t="s">
        <v>581</v>
      </c>
      <c r="B145" s="71">
        <v>0</v>
      </c>
      <c r="C145" s="72">
        <f t="shared" si="1"/>
        <v>0</v>
      </c>
      <c r="E145" s="78"/>
      <c r="F145" s="78"/>
      <c r="G145" s="78"/>
      <c r="I145" s="67"/>
      <c r="J145" s="88">
        <v>30</v>
      </c>
      <c r="L145" s="107"/>
      <c r="M145" s="107"/>
    </row>
    <row r="146" spans="1:13" ht="18" customHeight="1" thickBot="1" x14ac:dyDescent="0.35">
      <c r="A146" s="69" t="s">
        <v>10</v>
      </c>
      <c r="B146" s="75">
        <f>SUM(B140:B145)</f>
        <v>21</v>
      </c>
      <c r="C146" s="76">
        <f>SUM(C140:C145)</f>
        <v>1</v>
      </c>
      <c r="E146" s="108" t="str">
        <f>IF(AND(B146&gt;=6, COUNT(J140:J142,J144:J146)&lt;6), "NOTA: Falta reportar la duración de uno o más asuntos.", "")</f>
        <v/>
      </c>
      <c r="F146" s="108"/>
      <c r="G146" s="108"/>
      <c r="I146" s="67"/>
      <c r="J146" s="88">
        <v>38</v>
      </c>
      <c r="L146" s="107"/>
      <c r="M146" s="107"/>
    </row>
    <row r="147" spans="1:13" ht="18" customHeight="1" x14ac:dyDescent="0.3">
      <c r="E147" s="108"/>
      <c r="F147" s="108"/>
      <c r="G147" s="108"/>
    </row>
    <row r="148" spans="1:13" ht="22.5" customHeight="1" x14ac:dyDescent="0.3">
      <c r="A148" s="116" t="str">
        <f>IF(B146&lt;&gt;B119,"NOTA: La suma de los Convenios celebrados derivados de conciliación señalados en el inciso a. de la pregunta 13 debe coincidir con la suma de los valores de la presente tabla.","")</f>
        <v/>
      </c>
      <c r="B148" s="116"/>
      <c r="C148" s="116"/>
      <c r="E148" s="108"/>
      <c r="F148" s="108"/>
      <c r="G148" s="108"/>
      <c r="I148" s="118" t="s">
        <v>47</v>
      </c>
      <c r="J148" s="121" t="s">
        <v>582</v>
      </c>
      <c r="K148" s="121"/>
      <c r="L148" s="121"/>
      <c r="M148" s="121"/>
    </row>
    <row r="149" spans="1:13" ht="22.5" customHeight="1" x14ac:dyDescent="0.3">
      <c r="A149" s="116"/>
      <c r="B149" s="116"/>
      <c r="C149" s="116"/>
      <c r="E149" s="108"/>
      <c r="F149" s="108"/>
      <c r="G149" s="108"/>
      <c r="I149" s="118"/>
      <c r="J149" s="121"/>
      <c r="K149" s="121"/>
      <c r="L149" s="121"/>
      <c r="M149" s="121"/>
    </row>
    <row r="150" spans="1:13" ht="22.5" customHeight="1" x14ac:dyDescent="0.3">
      <c r="A150" s="116"/>
      <c r="B150" s="116"/>
      <c r="C150" s="116"/>
      <c r="E150" s="108"/>
      <c r="F150" s="108"/>
      <c r="G150" s="108"/>
      <c r="I150" s="118"/>
      <c r="J150" s="121"/>
      <c r="K150" s="121"/>
      <c r="L150" s="121"/>
      <c r="M150" s="121"/>
    </row>
    <row r="151" spans="1:13" ht="22.5" customHeight="1" x14ac:dyDescent="0.3">
      <c r="A151" s="116"/>
      <c r="B151" s="116"/>
      <c r="C151" s="116"/>
      <c r="E151" s="108"/>
      <c r="F151" s="108"/>
      <c r="G151" s="108"/>
      <c r="I151" s="118"/>
      <c r="J151" s="121"/>
      <c r="K151" s="121"/>
      <c r="L151" s="121"/>
      <c r="M151" s="121"/>
    </row>
    <row r="152" spans="1:13" ht="22.5" customHeight="1" x14ac:dyDescent="0.3">
      <c r="A152" s="116"/>
      <c r="B152" s="116"/>
      <c r="C152" s="116"/>
      <c r="E152" s="108"/>
      <c r="F152" s="108"/>
      <c r="G152" s="108"/>
      <c r="I152" s="118"/>
      <c r="J152" s="121"/>
      <c r="K152" s="121"/>
      <c r="L152" s="121"/>
      <c r="M152" s="121"/>
    </row>
    <row r="153" spans="1:13" ht="18" customHeight="1" x14ac:dyDescent="0.3">
      <c r="A153" s="116"/>
      <c r="B153" s="116"/>
      <c r="C153" s="116"/>
      <c r="E153" s="108"/>
      <c r="F153" s="108"/>
      <c r="G153" s="108"/>
    </row>
    <row r="154" spans="1:13" ht="18" customHeight="1" x14ac:dyDescent="0.3">
      <c r="A154" s="116"/>
      <c r="B154" s="116"/>
      <c r="C154" s="116"/>
      <c r="E154" s="84"/>
      <c r="F154" s="84"/>
      <c r="G154" s="84"/>
      <c r="I154" s="54" t="s">
        <v>48</v>
      </c>
      <c r="J154" s="92"/>
      <c r="K154" s="92"/>
      <c r="L154" s="92"/>
      <c r="M154" s="92"/>
    </row>
    <row r="155" spans="1:13" ht="18" customHeight="1" x14ac:dyDescent="0.3">
      <c r="A155" s="116"/>
      <c r="B155" s="116"/>
      <c r="C155" s="116"/>
      <c r="I155" s="54"/>
      <c r="J155" s="92"/>
      <c r="K155" s="92"/>
      <c r="L155" s="92"/>
      <c r="M155" s="92"/>
    </row>
    <row r="156" spans="1:13" ht="18" customHeight="1" x14ac:dyDescent="0.3">
      <c r="A156" s="116"/>
      <c r="B156" s="116"/>
      <c r="C156" s="116"/>
      <c r="J156" s="92"/>
      <c r="K156" s="92"/>
      <c r="L156" s="92"/>
      <c r="M156" s="92"/>
    </row>
    <row r="157" spans="1:13" ht="18" customHeight="1" x14ac:dyDescent="0.3"/>
    <row r="158" spans="1:13" ht="18" customHeight="1" x14ac:dyDescent="0.3"/>
    <row r="159" spans="1:13" x14ac:dyDescent="0.3">
      <c r="A159" s="113" t="s">
        <v>49</v>
      </c>
      <c r="B159" s="114"/>
      <c r="C159" s="115"/>
      <c r="E159" s="108" t="str">
        <f>IF(AND(B167&lt;7, COUNT(J161:J163,J165:J167)&lt;&gt;B167), "NOTA: Es diferente la cantidad de asuntos colocados en la tabla izquierda que la reportada del lado derecho.", "")</f>
        <v/>
      </c>
      <c r="F159" s="108"/>
      <c r="G159" s="108"/>
      <c r="I159" s="117" t="s">
        <v>397</v>
      </c>
      <c r="J159" s="117"/>
      <c r="K159" s="117"/>
      <c r="L159" s="117"/>
      <c r="M159" s="117"/>
    </row>
    <row r="160" spans="1:13" ht="30" x14ac:dyDescent="0.3">
      <c r="A160" s="68" t="s">
        <v>394</v>
      </c>
      <c r="B160" s="69" t="s">
        <v>41</v>
      </c>
      <c r="C160" s="69" t="s">
        <v>42</v>
      </c>
      <c r="E160" s="108"/>
      <c r="F160" s="108"/>
      <c r="G160" s="108"/>
    </row>
    <row r="161" spans="1:13" ht="18" customHeight="1" thickBot="1" x14ac:dyDescent="0.35">
      <c r="A161" s="70" t="s">
        <v>580</v>
      </c>
      <c r="B161" s="71">
        <v>57</v>
      </c>
      <c r="C161" s="72">
        <f>IF(ISERROR(B161/$B$167),0,(B161/$B$167))</f>
        <v>1</v>
      </c>
      <c r="E161" s="108"/>
      <c r="F161" s="108"/>
      <c r="G161" s="108"/>
      <c r="I161" s="73" t="s">
        <v>395</v>
      </c>
      <c r="J161" s="74">
        <v>1</v>
      </c>
      <c r="L161" s="107" t="str">
        <f>IF(COUNTIF(J161:J167,0)&gt;0, "NOTA: No debe haber ningún cero (0) en esta sección. Puede dejarlo en blanco", "")</f>
        <v/>
      </c>
      <c r="M161" s="107"/>
    </row>
    <row r="162" spans="1:13" ht="18" customHeight="1" thickBot="1" x14ac:dyDescent="0.35">
      <c r="A162" s="70" t="s">
        <v>43</v>
      </c>
      <c r="B162" s="71">
        <v>0</v>
      </c>
      <c r="C162" s="72">
        <f t="shared" ref="C162:C166" si="2">IF(ISERROR(B162/$B$167),0,(B162/$B$167))</f>
        <v>0</v>
      </c>
      <c r="E162" s="108"/>
      <c r="F162" s="108"/>
      <c r="G162" s="108"/>
      <c r="I162" s="67"/>
      <c r="J162" s="74">
        <v>1</v>
      </c>
      <c r="L162" s="107"/>
      <c r="M162" s="107"/>
    </row>
    <row r="163" spans="1:13" ht="18" customHeight="1" thickBot="1" x14ac:dyDescent="0.35">
      <c r="A163" s="70" t="s">
        <v>44</v>
      </c>
      <c r="B163" s="71">
        <v>0</v>
      </c>
      <c r="C163" s="72">
        <f t="shared" si="2"/>
        <v>0</v>
      </c>
      <c r="E163" s="108"/>
      <c r="F163" s="108"/>
      <c r="G163" s="108"/>
      <c r="I163" s="67"/>
      <c r="J163" s="74">
        <v>1</v>
      </c>
      <c r="L163" s="107"/>
      <c r="M163" s="107"/>
    </row>
    <row r="164" spans="1:13" ht="18" customHeight="1" x14ac:dyDescent="0.3">
      <c r="A164" s="70" t="s">
        <v>45</v>
      </c>
      <c r="B164" s="71">
        <v>0</v>
      </c>
      <c r="C164" s="72">
        <f t="shared" si="2"/>
        <v>0</v>
      </c>
      <c r="E164" s="108"/>
      <c r="F164" s="108"/>
      <c r="G164" s="108"/>
      <c r="I164" s="67"/>
      <c r="J164" s="67"/>
      <c r="L164" s="107"/>
      <c r="M164" s="107"/>
    </row>
    <row r="165" spans="1:13" ht="18" customHeight="1" thickBot="1" x14ac:dyDescent="0.35">
      <c r="A165" s="70" t="s">
        <v>46</v>
      </c>
      <c r="B165" s="71">
        <v>0</v>
      </c>
      <c r="C165" s="72">
        <f t="shared" si="2"/>
        <v>0</v>
      </c>
      <c r="E165" s="108"/>
      <c r="F165" s="108"/>
      <c r="G165" s="108"/>
      <c r="I165" s="73" t="s">
        <v>396</v>
      </c>
      <c r="J165" s="74">
        <v>1</v>
      </c>
      <c r="L165" s="107"/>
      <c r="M165" s="107"/>
    </row>
    <row r="166" spans="1:13" ht="18" customHeight="1" thickBot="1" x14ac:dyDescent="0.35">
      <c r="A166" s="70" t="s">
        <v>581</v>
      </c>
      <c r="B166" s="71">
        <v>0</v>
      </c>
      <c r="C166" s="72">
        <f t="shared" si="2"/>
        <v>0</v>
      </c>
      <c r="E166" s="83"/>
      <c r="F166" s="83"/>
      <c r="G166" s="83"/>
      <c r="I166" s="67"/>
      <c r="J166" s="74">
        <v>1</v>
      </c>
      <c r="L166" s="107"/>
      <c r="M166" s="107"/>
    </row>
    <row r="167" spans="1:13" ht="18" customHeight="1" thickBot="1" x14ac:dyDescent="0.35">
      <c r="A167" s="69" t="s">
        <v>10</v>
      </c>
      <c r="B167" s="75">
        <f>SUM(B161:B166)</f>
        <v>57</v>
      </c>
      <c r="C167" s="76">
        <f>SUM(C161:C166)</f>
        <v>1</v>
      </c>
      <c r="E167" s="108" t="str">
        <f>IF(AND(B167&gt;=6, COUNT(J161:J163,J165:J167)&lt;6), "NOTA: Falta reportar la duración de uno o más asuntos.", "")</f>
        <v/>
      </c>
      <c r="F167" s="108"/>
      <c r="G167" s="108"/>
      <c r="I167" s="67"/>
      <c r="J167" s="74">
        <v>1</v>
      </c>
      <c r="L167" s="107"/>
      <c r="M167" s="107"/>
    </row>
    <row r="168" spans="1:13" ht="18" customHeight="1" x14ac:dyDescent="0.3">
      <c r="E168" s="108"/>
      <c r="F168" s="108"/>
      <c r="G168" s="108"/>
    </row>
    <row r="169" spans="1:13" ht="21.75" customHeight="1" x14ac:dyDescent="0.3">
      <c r="A169" s="116" t="str">
        <f>IF(B167&lt;&gt;B121,"NOTA: La suma de las Ratificaciones de convenio señalados en el inciso b. de la pregunta 13 debe coincidir con la suma de los valores de la presente tabla.","")</f>
        <v/>
      </c>
      <c r="B169" s="116"/>
      <c r="C169" s="116"/>
      <c r="E169" s="108"/>
      <c r="F169" s="108"/>
      <c r="G169" s="108"/>
      <c r="I169" s="118" t="s">
        <v>47</v>
      </c>
      <c r="J169" s="122" t="s">
        <v>583</v>
      </c>
      <c r="K169" s="122"/>
      <c r="L169" s="122"/>
      <c r="M169" s="122"/>
    </row>
    <row r="170" spans="1:13" ht="21.75" customHeight="1" x14ac:dyDescent="0.3">
      <c r="A170" s="116"/>
      <c r="B170" s="116"/>
      <c r="C170" s="116"/>
      <c r="E170" s="108"/>
      <c r="F170" s="108"/>
      <c r="G170" s="108"/>
      <c r="I170" s="118"/>
      <c r="J170" s="122"/>
      <c r="K170" s="122"/>
      <c r="L170" s="122"/>
      <c r="M170" s="122"/>
    </row>
    <row r="171" spans="1:13" ht="21.75" customHeight="1" x14ac:dyDescent="0.3">
      <c r="A171" s="116"/>
      <c r="B171" s="116"/>
      <c r="C171" s="116"/>
      <c r="E171" s="108"/>
      <c r="F171" s="108"/>
      <c r="G171" s="108"/>
      <c r="I171" s="118"/>
      <c r="J171" s="122"/>
      <c r="K171" s="122"/>
      <c r="L171" s="122"/>
      <c r="M171" s="122"/>
    </row>
    <row r="172" spans="1:13" ht="21.75" customHeight="1" x14ac:dyDescent="0.3">
      <c r="A172" s="116"/>
      <c r="B172" s="116"/>
      <c r="C172" s="116"/>
      <c r="E172" s="108"/>
      <c r="F172" s="108"/>
      <c r="G172" s="108"/>
      <c r="I172" s="118"/>
      <c r="J172" s="122"/>
      <c r="K172" s="122"/>
      <c r="L172" s="122"/>
      <c r="M172" s="122"/>
    </row>
    <row r="173" spans="1:13" ht="21.75" customHeight="1" x14ac:dyDescent="0.3">
      <c r="A173" s="116"/>
      <c r="B173" s="116"/>
      <c r="C173" s="116"/>
      <c r="E173" s="108"/>
      <c r="F173" s="108"/>
      <c r="G173" s="108"/>
      <c r="I173" s="118"/>
      <c r="J173" s="122"/>
      <c r="K173" s="122"/>
      <c r="L173" s="122"/>
      <c r="M173" s="122"/>
    </row>
    <row r="174" spans="1:13" ht="18" customHeight="1" x14ac:dyDescent="0.3">
      <c r="A174" s="116"/>
      <c r="B174" s="116"/>
      <c r="C174" s="116"/>
      <c r="E174" s="108"/>
      <c r="F174" s="108"/>
      <c r="G174" s="108"/>
    </row>
    <row r="175" spans="1:13" ht="18" customHeight="1" x14ac:dyDescent="0.3">
      <c r="A175" s="116"/>
      <c r="B175" s="116"/>
      <c r="C175" s="116"/>
      <c r="I175" s="54" t="s">
        <v>48</v>
      </c>
      <c r="J175" s="92"/>
      <c r="K175" s="92"/>
      <c r="L175" s="92"/>
      <c r="M175" s="92"/>
    </row>
    <row r="176" spans="1:13" ht="18" customHeight="1" x14ac:dyDescent="0.3">
      <c r="A176" s="116"/>
      <c r="B176" s="116"/>
      <c r="C176" s="116"/>
      <c r="I176" s="54"/>
      <c r="J176" s="92"/>
      <c r="K176" s="92"/>
      <c r="L176" s="92"/>
      <c r="M176" s="92"/>
    </row>
    <row r="177" spans="1:13" ht="18" customHeight="1" x14ac:dyDescent="0.3">
      <c r="A177" s="116"/>
      <c r="B177" s="116"/>
      <c r="C177" s="116"/>
      <c r="J177" s="92"/>
      <c r="K177" s="92"/>
      <c r="L177" s="92"/>
      <c r="M177" s="92"/>
    </row>
    <row r="178" spans="1:13" ht="18" customHeight="1" x14ac:dyDescent="0.3"/>
    <row r="179" spans="1:13" ht="18" customHeight="1" x14ac:dyDescent="0.3"/>
    <row r="180" spans="1:13" ht="39.950000000000003" customHeight="1" x14ac:dyDescent="0.3">
      <c r="A180" s="102" t="s">
        <v>398</v>
      </c>
      <c r="B180" s="102"/>
      <c r="C180" s="102"/>
      <c r="D180" s="102"/>
      <c r="E180" s="102"/>
      <c r="I180" s="102" t="s">
        <v>26</v>
      </c>
      <c r="J180" s="102"/>
      <c r="K180" s="102"/>
      <c r="L180" s="102"/>
      <c r="M180" s="102"/>
    </row>
    <row r="181" spans="1:13" ht="18" customHeight="1" x14ac:dyDescent="0.3"/>
    <row r="182" spans="1:13" ht="39.950000000000003" customHeight="1" thickBot="1" x14ac:dyDescent="0.35">
      <c r="A182" s="63" t="s">
        <v>30</v>
      </c>
      <c r="B182" s="92" t="s">
        <v>605</v>
      </c>
      <c r="C182" s="92"/>
      <c r="D182" s="92"/>
      <c r="E182" s="92"/>
      <c r="I182" s="77" t="s">
        <v>399</v>
      </c>
      <c r="J182" s="60" t="s">
        <v>29</v>
      </c>
      <c r="K182" s="112">
        <v>684438.1</v>
      </c>
      <c r="L182" s="112"/>
    </row>
    <row r="183" spans="1:13" ht="5.0999999999999996" customHeight="1" x14ac:dyDescent="0.3">
      <c r="A183" s="64"/>
    </row>
    <row r="184" spans="1:13" ht="39.950000000000003" customHeight="1" thickBot="1" x14ac:dyDescent="0.35">
      <c r="A184" s="63" t="s">
        <v>31</v>
      </c>
      <c r="B184" s="92" t="s">
        <v>606</v>
      </c>
      <c r="C184" s="92"/>
      <c r="D184" s="92"/>
      <c r="E184" s="92"/>
      <c r="J184" s="60" t="s">
        <v>50</v>
      </c>
      <c r="K184" s="112">
        <v>1354861.67</v>
      </c>
      <c r="L184" s="112"/>
    </row>
    <row r="185" spans="1:13" ht="9.9499999999999993" customHeight="1" x14ac:dyDescent="0.3">
      <c r="A185" s="64"/>
    </row>
    <row r="186" spans="1:13" ht="39.950000000000003" customHeight="1" thickBot="1" x14ac:dyDescent="0.35">
      <c r="A186" s="63" t="s">
        <v>32</v>
      </c>
      <c r="B186" s="92" t="s">
        <v>607</v>
      </c>
      <c r="C186" s="92"/>
      <c r="D186" s="92"/>
      <c r="E186" s="92"/>
      <c r="I186" s="77" t="s">
        <v>400</v>
      </c>
      <c r="J186" s="60" t="s">
        <v>29</v>
      </c>
      <c r="K186" s="112">
        <v>455569.91</v>
      </c>
      <c r="L186" s="112"/>
    </row>
    <row r="187" spans="1:13" ht="5.0999999999999996" customHeight="1" x14ac:dyDescent="0.3">
      <c r="A187" s="64"/>
    </row>
    <row r="188" spans="1:13" ht="39.950000000000003" customHeight="1" thickBot="1" x14ac:dyDescent="0.35">
      <c r="A188" s="63" t="s">
        <v>33</v>
      </c>
      <c r="B188" s="92" t="s">
        <v>597</v>
      </c>
      <c r="C188" s="92"/>
      <c r="D188" s="92"/>
      <c r="E188" s="92"/>
      <c r="J188" s="60" t="s">
        <v>50</v>
      </c>
      <c r="K188" s="112">
        <v>1279279.26</v>
      </c>
      <c r="L188" s="112"/>
    </row>
    <row r="189" spans="1:13" ht="6.75" customHeight="1" x14ac:dyDescent="0.3">
      <c r="A189" s="64"/>
    </row>
    <row r="190" spans="1:13" ht="39.950000000000003" customHeight="1" thickBot="1" x14ac:dyDescent="0.35">
      <c r="A190" s="63" t="s">
        <v>34</v>
      </c>
      <c r="B190" s="92" t="s">
        <v>597</v>
      </c>
      <c r="C190" s="92"/>
      <c r="D190" s="92"/>
      <c r="E190" s="92"/>
      <c r="I190" s="104" t="s">
        <v>401</v>
      </c>
      <c r="J190" s="104"/>
      <c r="K190" s="105">
        <v>20</v>
      </c>
      <c r="L190" s="105"/>
    </row>
    <row r="191" spans="1:13" ht="5.0999999999999996" customHeight="1" x14ac:dyDescent="0.3">
      <c r="K191" s="38" t="s">
        <v>597</v>
      </c>
    </row>
    <row r="192" spans="1:13" ht="30" customHeight="1" thickBot="1" x14ac:dyDescent="0.35">
      <c r="I192" s="104" t="s">
        <v>402</v>
      </c>
      <c r="J192" s="104"/>
      <c r="K192" s="105">
        <v>1</v>
      </c>
      <c r="L192" s="105"/>
    </row>
    <row r="193" spans="1:13" ht="18" customHeight="1" x14ac:dyDescent="0.3">
      <c r="B193" s="107" t="str">
        <f>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
      </c>
      <c r="C193" s="107"/>
      <c r="D193" s="107"/>
      <c r="E193" s="107"/>
    </row>
    <row r="194" spans="1:13" ht="106.5" customHeight="1" x14ac:dyDescent="0.3">
      <c r="B194" s="107"/>
      <c r="C194" s="107"/>
      <c r="D194" s="107"/>
      <c r="E194" s="107"/>
      <c r="I194" s="54" t="s">
        <v>15</v>
      </c>
      <c r="J194" s="93"/>
      <c r="K194" s="94"/>
      <c r="L194" s="94"/>
      <c r="M194" s="95"/>
    </row>
    <row r="195" spans="1:13" ht="18" customHeight="1" x14ac:dyDescent="0.3">
      <c r="C195" s="78"/>
      <c r="D195" s="78"/>
      <c r="E195" s="78"/>
      <c r="J195" s="96"/>
      <c r="K195" s="97"/>
      <c r="L195" s="97"/>
      <c r="M195" s="98"/>
    </row>
    <row r="196" spans="1:13" ht="18" customHeight="1" x14ac:dyDescent="0.3">
      <c r="J196" s="99"/>
      <c r="K196" s="100"/>
      <c r="L196" s="100"/>
      <c r="M196" s="101"/>
    </row>
    <row r="197" spans="1:13" ht="18" customHeight="1" x14ac:dyDescent="0.3"/>
    <row r="198" spans="1:13" ht="30" x14ac:dyDescent="0.3">
      <c r="A198" s="41" t="s">
        <v>51</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103" t="s">
        <v>52</v>
      </c>
      <c r="B200" s="103"/>
      <c r="C200" s="103"/>
      <c r="D200" s="103"/>
      <c r="E200" s="56">
        <v>0</v>
      </c>
      <c r="I200" s="54" t="s">
        <v>15</v>
      </c>
      <c r="J200" s="92"/>
      <c r="K200" s="92"/>
      <c r="L200" s="92"/>
      <c r="M200" s="92"/>
    </row>
    <row r="201" spans="1:13" x14ac:dyDescent="0.3">
      <c r="J201" s="92"/>
      <c r="K201" s="92"/>
      <c r="L201" s="92"/>
      <c r="M201" s="92"/>
    </row>
    <row r="202" spans="1:13" x14ac:dyDescent="0.3">
      <c r="J202" s="55"/>
      <c r="K202" s="55"/>
      <c r="L202" s="55"/>
      <c r="M202" s="55"/>
    </row>
    <row r="203" spans="1:13" ht="18" customHeight="1" x14ac:dyDescent="0.3"/>
    <row r="204" spans="1:13" ht="39.950000000000003" customHeight="1" x14ac:dyDescent="0.3">
      <c r="A204" s="102" t="s">
        <v>403</v>
      </c>
      <c r="B204" s="102"/>
      <c r="C204" s="102"/>
      <c r="D204" s="102"/>
      <c r="E204" s="102"/>
      <c r="I204" s="102" t="s">
        <v>404</v>
      </c>
      <c r="J204" s="102"/>
      <c r="K204" s="102"/>
      <c r="L204" s="102"/>
      <c r="M204" s="102"/>
    </row>
    <row r="205" spans="1:13" ht="18" customHeight="1" x14ac:dyDescent="0.3"/>
    <row r="206" spans="1:13" ht="18" customHeight="1" thickBot="1" x14ac:dyDescent="0.35">
      <c r="A206" s="58" t="s">
        <v>53</v>
      </c>
      <c r="B206" s="56">
        <v>0</v>
      </c>
      <c r="I206" s="58" t="s">
        <v>53</v>
      </c>
      <c r="J206" s="56">
        <v>0</v>
      </c>
    </row>
    <row r="207" spans="1:13" ht="5.0999999999999996" customHeight="1" x14ac:dyDescent="0.3"/>
    <row r="208" spans="1:13" ht="18" customHeight="1" thickBot="1" x14ac:dyDescent="0.35">
      <c r="A208" s="58" t="s">
        <v>54</v>
      </c>
      <c r="B208" s="56">
        <v>0</v>
      </c>
      <c r="I208" s="58" t="s">
        <v>54</v>
      </c>
      <c r="J208" s="56">
        <v>0</v>
      </c>
    </row>
    <row r="209" spans="1:13" ht="18" customHeight="1" x14ac:dyDescent="0.3"/>
    <row r="210" spans="1:13" ht="18" customHeight="1" x14ac:dyDescent="0.3">
      <c r="A210" s="54" t="s">
        <v>15</v>
      </c>
      <c r="B210" s="92"/>
      <c r="C210" s="92"/>
      <c r="D210" s="92"/>
      <c r="E210" s="92"/>
      <c r="I210" s="54" t="s">
        <v>15</v>
      </c>
      <c r="J210" s="92"/>
      <c r="K210" s="92"/>
      <c r="L210" s="92"/>
      <c r="M210" s="92"/>
    </row>
    <row r="211" spans="1:13" ht="18" customHeight="1" x14ac:dyDescent="0.3">
      <c r="B211" s="92"/>
      <c r="C211" s="92"/>
      <c r="D211" s="92"/>
      <c r="E211" s="92"/>
      <c r="J211" s="92"/>
      <c r="K211" s="92"/>
      <c r="L211" s="92"/>
      <c r="M211" s="92"/>
    </row>
    <row r="212" spans="1:13" ht="18" customHeight="1" x14ac:dyDescent="0.3">
      <c r="B212" s="92"/>
      <c r="C212" s="92"/>
      <c r="D212" s="92"/>
      <c r="E212" s="92"/>
      <c r="J212" s="92"/>
      <c r="K212" s="92"/>
      <c r="L212" s="92"/>
      <c r="M212" s="92"/>
    </row>
    <row r="213" spans="1:13" ht="18" customHeight="1" x14ac:dyDescent="0.3"/>
    <row r="214" spans="1:13" ht="18" customHeight="1" x14ac:dyDescent="0.3"/>
    <row r="215" spans="1:13" ht="54" customHeight="1" x14ac:dyDescent="0.3">
      <c r="A215" s="102" t="s">
        <v>405</v>
      </c>
      <c r="B215" s="102"/>
      <c r="C215" s="102"/>
      <c r="D215" s="102"/>
      <c r="E215" s="102"/>
      <c r="I215" s="102" t="s">
        <v>406</v>
      </c>
      <c r="J215" s="102"/>
      <c r="K215" s="102"/>
      <c r="L215" s="102"/>
      <c r="M215" s="102"/>
    </row>
    <row r="216" spans="1:13" x14ac:dyDescent="0.3"/>
    <row r="217" spans="1:13" ht="45.75" thickBot="1" x14ac:dyDescent="0.35">
      <c r="A217" s="103" t="s">
        <v>55</v>
      </c>
      <c r="B217" s="103"/>
      <c r="I217" s="60" t="s">
        <v>407</v>
      </c>
      <c r="J217" s="56">
        <v>0</v>
      </c>
    </row>
    <row r="218" spans="1:13" ht="5.0999999999999996" customHeight="1" x14ac:dyDescent="0.3"/>
    <row r="219" spans="1:13" ht="18" customHeight="1" thickBot="1" x14ac:dyDescent="0.35">
      <c r="A219" s="58" t="s">
        <v>53</v>
      </c>
      <c r="B219" s="56">
        <v>0</v>
      </c>
      <c r="I219" s="58" t="s">
        <v>54</v>
      </c>
      <c r="J219" s="56">
        <v>0</v>
      </c>
    </row>
    <row r="220" spans="1:13" ht="5.0999999999999996" customHeight="1" x14ac:dyDescent="0.3"/>
    <row r="221" spans="1:13" ht="18" customHeight="1" thickBot="1" x14ac:dyDescent="0.35">
      <c r="A221" s="58" t="s">
        <v>54</v>
      </c>
      <c r="B221" s="56">
        <v>0</v>
      </c>
      <c r="I221" s="54" t="s">
        <v>15</v>
      </c>
      <c r="J221" s="92"/>
      <c r="K221" s="92"/>
      <c r="L221" s="92"/>
      <c r="M221" s="92"/>
    </row>
    <row r="222" spans="1:13" x14ac:dyDescent="0.3">
      <c r="J222" s="92"/>
      <c r="K222" s="92"/>
      <c r="L222" s="92"/>
      <c r="M222" s="92"/>
    </row>
    <row r="223" spans="1:13" x14ac:dyDescent="0.3">
      <c r="A223" s="54" t="s">
        <v>15</v>
      </c>
      <c r="B223" s="92"/>
      <c r="C223" s="92"/>
      <c r="D223" s="92"/>
      <c r="E223" s="92"/>
      <c r="J223" s="92"/>
      <c r="K223" s="92"/>
      <c r="L223" s="92"/>
      <c r="M223" s="92"/>
    </row>
    <row r="224" spans="1:13" x14ac:dyDescent="0.3">
      <c r="B224" s="92"/>
      <c r="C224" s="92"/>
      <c r="D224" s="92"/>
      <c r="E224" s="92"/>
    </row>
    <row r="225" spans="1:13" x14ac:dyDescent="0.3">
      <c r="B225" s="92"/>
      <c r="C225" s="92"/>
      <c r="D225" s="92"/>
      <c r="E225" s="92"/>
    </row>
    <row r="226" spans="1:13" x14ac:dyDescent="0.3"/>
    <row r="227" spans="1:13" x14ac:dyDescent="0.3"/>
    <row r="228" spans="1:13" ht="18" customHeight="1" x14ac:dyDescent="0.3">
      <c r="A228" s="103" t="s">
        <v>56</v>
      </c>
      <c r="B228" s="103"/>
    </row>
    <row r="229" spans="1:13" ht="5.0999999999999996" customHeight="1" x14ac:dyDescent="0.3"/>
    <row r="230" spans="1:13" ht="17.25" thickBot="1" x14ac:dyDescent="0.35">
      <c r="A230" s="58" t="s">
        <v>53</v>
      </c>
      <c r="B230" s="56">
        <v>0</v>
      </c>
    </row>
    <row r="231" spans="1:13" ht="5.0999999999999996" customHeight="1" x14ac:dyDescent="0.3"/>
    <row r="232" spans="1:13" ht="17.25" thickBot="1" x14ac:dyDescent="0.35">
      <c r="A232" s="58" t="s">
        <v>54</v>
      </c>
      <c r="B232" s="56">
        <v>0</v>
      </c>
    </row>
    <row r="233" spans="1:13" x14ac:dyDescent="0.3"/>
    <row r="234" spans="1:13" x14ac:dyDescent="0.3">
      <c r="A234" s="54" t="s">
        <v>15</v>
      </c>
      <c r="B234" s="92"/>
      <c r="C234" s="92"/>
      <c r="D234" s="92"/>
      <c r="E234" s="92"/>
    </row>
    <row r="235" spans="1:13" x14ac:dyDescent="0.3">
      <c r="B235" s="92"/>
      <c r="C235" s="92"/>
      <c r="D235" s="92"/>
      <c r="E235" s="92"/>
    </row>
    <row r="236" spans="1:13" x14ac:dyDescent="0.3">
      <c r="B236" s="92"/>
      <c r="C236" s="92"/>
      <c r="D236" s="92"/>
      <c r="E236" s="92"/>
    </row>
    <row r="237" spans="1:13" x14ac:dyDescent="0.3"/>
    <row r="238" spans="1:13" x14ac:dyDescent="0.3"/>
    <row r="239" spans="1:13" ht="39.950000000000003" customHeight="1" x14ac:dyDescent="0.3">
      <c r="A239" s="102" t="s">
        <v>408</v>
      </c>
      <c r="B239" s="102"/>
      <c r="C239" s="102"/>
      <c r="D239" s="102"/>
      <c r="E239" s="102"/>
      <c r="I239" s="102" t="s">
        <v>409</v>
      </c>
      <c r="J239" s="102"/>
      <c r="K239" s="102"/>
      <c r="L239" s="102"/>
      <c r="M239" s="102"/>
    </row>
    <row r="240" spans="1:13" x14ac:dyDescent="0.3"/>
    <row r="241" spans="1:26" ht="18" customHeight="1" thickBot="1" x14ac:dyDescent="0.35">
      <c r="A241" s="58" t="s">
        <v>53</v>
      </c>
      <c r="B241" s="56">
        <v>0</v>
      </c>
      <c r="I241" s="58" t="s">
        <v>53</v>
      </c>
      <c r="J241" s="56">
        <v>0</v>
      </c>
    </row>
    <row r="242" spans="1:26" ht="5.0999999999999996" customHeight="1" x14ac:dyDescent="0.3"/>
    <row r="243" spans="1:26" ht="18" customHeight="1" thickBot="1" x14ac:dyDescent="0.35">
      <c r="A243" s="58" t="s">
        <v>54</v>
      </c>
      <c r="B243" s="56">
        <v>0</v>
      </c>
      <c r="I243" s="58" t="s">
        <v>54</v>
      </c>
      <c r="J243" s="56">
        <v>0</v>
      </c>
    </row>
    <row r="244" spans="1:26" x14ac:dyDescent="0.3"/>
    <row r="245" spans="1:26" x14ac:dyDescent="0.3">
      <c r="A245" s="54" t="s">
        <v>15</v>
      </c>
      <c r="B245" s="92"/>
      <c r="C245" s="92"/>
      <c r="D245" s="92"/>
      <c r="E245" s="92"/>
      <c r="I245" s="54" t="s">
        <v>15</v>
      </c>
      <c r="J245" s="92"/>
      <c r="K245" s="92"/>
      <c r="L245" s="92"/>
      <c r="M245" s="92"/>
    </row>
    <row r="246" spans="1:26" x14ac:dyDescent="0.3">
      <c r="B246" s="92"/>
      <c r="C246" s="92"/>
      <c r="D246" s="92"/>
      <c r="E246" s="92"/>
      <c r="J246" s="92"/>
      <c r="K246" s="92"/>
      <c r="L246" s="92"/>
      <c r="M246" s="92"/>
    </row>
    <row r="247" spans="1:26" x14ac:dyDescent="0.3">
      <c r="B247" s="92"/>
      <c r="C247" s="92"/>
      <c r="D247" s="92"/>
      <c r="E247" s="92"/>
      <c r="J247" s="92"/>
      <c r="K247" s="92"/>
      <c r="L247" s="92"/>
      <c r="M247" s="92"/>
    </row>
    <row r="248" spans="1:26" x14ac:dyDescent="0.3"/>
    <row r="249" spans="1:26" x14ac:dyDescent="0.3"/>
    <row r="250" spans="1:26" ht="39.950000000000003" customHeight="1" x14ac:dyDescent="0.3">
      <c r="A250" s="103" t="s">
        <v>410</v>
      </c>
      <c r="B250" s="103"/>
      <c r="C250" s="103"/>
      <c r="D250" s="103"/>
      <c r="E250" s="103"/>
      <c r="I250" s="102" t="s">
        <v>411</v>
      </c>
      <c r="J250" s="102"/>
      <c r="K250" s="102"/>
      <c r="L250" s="102"/>
      <c r="M250" s="102"/>
    </row>
    <row r="251" spans="1:26" x14ac:dyDescent="0.3"/>
    <row r="252" spans="1:26" ht="39.950000000000003" customHeight="1" thickBot="1" x14ac:dyDescent="0.35">
      <c r="A252" s="58" t="s">
        <v>53</v>
      </c>
      <c r="B252" s="56">
        <v>0</v>
      </c>
      <c r="I252" s="63" t="s">
        <v>30</v>
      </c>
      <c r="J252" s="92" t="s">
        <v>597</v>
      </c>
      <c r="K252" s="92"/>
      <c r="L252" s="92"/>
      <c r="M252" s="92"/>
    </row>
    <row r="253" spans="1:26" ht="5.0999999999999996" customHeight="1" x14ac:dyDescent="0.3">
      <c r="I253" s="64"/>
    </row>
    <row r="254" spans="1:26" ht="39.950000000000003" customHeight="1" thickBot="1" x14ac:dyDescent="0.35">
      <c r="A254" s="58" t="s">
        <v>54</v>
      </c>
      <c r="B254" s="56">
        <v>0</v>
      </c>
      <c r="I254" s="63" t="s">
        <v>31</v>
      </c>
      <c r="J254" s="92" t="s">
        <v>597</v>
      </c>
      <c r="K254" s="92"/>
      <c r="L254" s="92"/>
      <c r="M254" s="92"/>
      <c r="S254" s="79"/>
      <c r="T254" s="79"/>
      <c r="U254" s="79"/>
      <c r="V254" s="79"/>
      <c r="W254" s="79"/>
      <c r="X254" s="79"/>
      <c r="Y254" s="79"/>
      <c r="Z254" s="79"/>
    </row>
    <row r="255" spans="1:26" ht="5.0999999999999996" customHeight="1" x14ac:dyDescent="0.3">
      <c r="I255" s="64"/>
    </row>
    <row r="256" spans="1:26" ht="39.950000000000003" customHeight="1" x14ac:dyDescent="0.3">
      <c r="A256" s="54" t="s">
        <v>15</v>
      </c>
      <c r="B256" s="92"/>
      <c r="C256" s="92"/>
      <c r="D256" s="92"/>
      <c r="E256" s="92"/>
      <c r="I256" s="63" t="s">
        <v>32</v>
      </c>
      <c r="J256" s="92" t="s">
        <v>597</v>
      </c>
      <c r="K256" s="92"/>
      <c r="L256" s="92"/>
      <c r="M256" s="92"/>
    </row>
    <row r="257" spans="1:13" ht="5.0999999999999996" customHeight="1" x14ac:dyDescent="0.3">
      <c r="B257" s="92"/>
      <c r="C257" s="92"/>
      <c r="D257" s="92"/>
      <c r="E257" s="92"/>
      <c r="I257" s="64"/>
    </row>
    <row r="258" spans="1:13" ht="39.950000000000003" customHeight="1" x14ac:dyDescent="0.3">
      <c r="B258" s="92"/>
      <c r="C258" s="92"/>
      <c r="D258" s="92"/>
      <c r="E258" s="92"/>
      <c r="I258" s="63" t="s">
        <v>33</v>
      </c>
      <c r="J258" s="92" t="s">
        <v>597</v>
      </c>
      <c r="K258" s="92"/>
      <c r="L258" s="92"/>
      <c r="M258" s="92"/>
    </row>
    <row r="259" spans="1:13" ht="5.0999999999999996" customHeight="1" x14ac:dyDescent="0.3">
      <c r="I259" s="64"/>
    </row>
    <row r="260" spans="1:13" ht="39.950000000000003" customHeight="1" x14ac:dyDescent="0.3">
      <c r="I260" s="63" t="s">
        <v>34</v>
      </c>
      <c r="J260" s="92" t="s">
        <v>597</v>
      </c>
      <c r="K260" s="92"/>
      <c r="L260" s="92"/>
      <c r="M260" s="92"/>
    </row>
    <row r="261" spans="1:13" ht="18" customHeight="1" x14ac:dyDescent="0.3"/>
    <row r="262" spans="1:13" x14ac:dyDescent="0.3"/>
    <row r="263" spans="1:13" ht="54" customHeight="1" x14ac:dyDescent="0.3">
      <c r="A263" s="102" t="s">
        <v>412</v>
      </c>
      <c r="B263" s="102"/>
      <c r="C263" s="102"/>
      <c r="D263" s="102"/>
      <c r="E263" s="102"/>
    </row>
    <row r="264" spans="1:13" x14ac:dyDescent="0.3"/>
    <row r="265" spans="1:13" ht="18" customHeight="1" thickBot="1" x14ac:dyDescent="0.35">
      <c r="A265" s="58" t="s">
        <v>57</v>
      </c>
      <c r="B265" s="56">
        <v>0</v>
      </c>
      <c r="I265" s="54" t="s">
        <v>15</v>
      </c>
      <c r="J265" s="92"/>
      <c r="K265" s="92"/>
      <c r="L265" s="92"/>
      <c r="M265" s="92"/>
    </row>
    <row r="266" spans="1:13" ht="5.0999999999999996" customHeight="1" x14ac:dyDescent="0.3">
      <c r="J266" s="92"/>
      <c r="K266" s="92"/>
      <c r="L266" s="92"/>
      <c r="M266" s="92"/>
    </row>
    <row r="267" spans="1:13" ht="18" customHeight="1" thickBot="1" x14ac:dyDescent="0.35">
      <c r="A267" s="58" t="s">
        <v>58</v>
      </c>
      <c r="B267" s="56">
        <v>0</v>
      </c>
      <c r="J267" s="92"/>
      <c r="K267" s="92"/>
      <c r="L267" s="92"/>
      <c r="M267" s="92"/>
    </row>
    <row r="268" spans="1:13" ht="5.0999999999999996" customHeight="1" x14ac:dyDescent="0.3">
      <c r="J268" s="92"/>
      <c r="K268" s="92"/>
      <c r="L268" s="92"/>
      <c r="M268" s="92"/>
    </row>
    <row r="269" spans="1:13" ht="17.25" thickBot="1" x14ac:dyDescent="0.35">
      <c r="A269" s="60" t="s">
        <v>59</v>
      </c>
      <c r="B269" s="56">
        <v>0</v>
      </c>
      <c r="J269" s="92"/>
      <c r="K269" s="92"/>
      <c r="L269" s="92"/>
      <c r="M269" s="92"/>
    </row>
    <row r="270" spans="1:13" ht="5.0999999999999996" customHeight="1" x14ac:dyDescent="0.3">
      <c r="J270" s="92"/>
      <c r="K270" s="92"/>
      <c r="L270" s="92"/>
      <c r="M270" s="92"/>
    </row>
    <row r="271" spans="1:13" ht="17.25" thickBot="1" x14ac:dyDescent="0.35">
      <c r="A271" s="58" t="s">
        <v>60</v>
      </c>
      <c r="B271" s="56">
        <v>0</v>
      </c>
      <c r="J271" s="92"/>
      <c r="K271" s="92"/>
      <c r="L271" s="92"/>
      <c r="M271" s="92"/>
    </row>
    <row r="272" spans="1:13" ht="5.0999999999999996" customHeight="1" x14ac:dyDescent="0.3"/>
    <row r="273" spans="1:26" ht="17.25" thickBot="1" x14ac:dyDescent="0.35">
      <c r="A273" s="60" t="s">
        <v>61</v>
      </c>
      <c r="B273" s="56">
        <v>0</v>
      </c>
    </row>
    <row r="274" spans="1:26" x14ac:dyDescent="0.3"/>
    <row r="275" spans="1:26" x14ac:dyDescent="0.3"/>
    <row r="276" spans="1:26" s="79" customFormat="1" ht="39.950000000000003" customHeight="1" x14ac:dyDescent="0.3">
      <c r="A276" s="44" t="s">
        <v>62</v>
      </c>
      <c r="B276" s="106" t="s">
        <v>608</v>
      </c>
      <c r="C276" s="106"/>
      <c r="D276" s="106"/>
      <c r="E276" s="106"/>
      <c r="I276" s="44" t="s">
        <v>63</v>
      </c>
      <c r="J276" s="106"/>
      <c r="K276" s="106"/>
      <c r="L276" s="106"/>
      <c r="M276" s="106"/>
      <c r="S276" s="38"/>
      <c r="T276" s="38"/>
      <c r="U276" s="38"/>
      <c r="V276" s="38"/>
      <c r="W276" s="38"/>
      <c r="X276" s="38"/>
      <c r="Y276" s="38"/>
      <c r="Z276" s="38"/>
    </row>
    <row r="277" spans="1:26" x14ac:dyDescent="0.3"/>
    <row r="278" spans="1:26" ht="17.25" thickBot="1" x14ac:dyDescent="0.35"/>
    <row r="279" spans="1:26" ht="60" customHeight="1" thickBot="1" x14ac:dyDescent="0.35">
      <c r="B279" s="89" t="s">
        <v>413</v>
      </c>
      <c r="C279" s="90"/>
      <c r="D279" s="90"/>
      <c r="E279" s="90"/>
      <c r="F279" s="90"/>
      <c r="G279" s="90"/>
      <c r="H279" s="90"/>
      <c r="I279" s="90"/>
      <c r="J279" s="90"/>
      <c r="K279" s="91"/>
    </row>
    <row r="280" spans="1:26" x14ac:dyDescent="0.3"/>
    <row r="281" spans="1:26" x14ac:dyDescent="0.3"/>
    <row r="282" spans="1:26" x14ac:dyDescent="0.3"/>
    <row r="283" spans="1:26" x14ac:dyDescent="0.3"/>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1">
    <mergeCell ref="E159:G165"/>
    <mergeCell ref="E167:G174"/>
    <mergeCell ref="A57:E57"/>
    <mergeCell ref="I57:M57"/>
    <mergeCell ref="B77:E79"/>
    <mergeCell ref="J77:M79"/>
    <mergeCell ref="A82:E82"/>
    <mergeCell ref="I82:M82"/>
    <mergeCell ref="I76:M76"/>
    <mergeCell ref="A138:C138"/>
    <mergeCell ref="I138:M138"/>
    <mergeCell ref="E138:G144"/>
    <mergeCell ref="I84:J84"/>
    <mergeCell ref="I92:J92"/>
    <mergeCell ref="I94:J94"/>
    <mergeCell ref="B90:E93"/>
    <mergeCell ref="I96:J96"/>
    <mergeCell ref="J148:M152"/>
    <mergeCell ref="I169:I173"/>
    <mergeCell ref="J169:M173"/>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15:M215"/>
    <mergeCell ref="I239:M239"/>
    <mergeCell ref="A148:C156"/>
    <mergeCell ref="B210:E212"/>
    <mergeCell ref="J210:M212"/>
    <mergeCell ref="I159:M159"/>
    <mergeCell ref="I148:I152"/>
    <mergeCell ref="J54:M55"/>
    <mergeCell ref="B1:M4"/>
    <mergeCell ref="B5:M6"/>
    <mergeCell ref="A8:M26"/>
    <mergeCell ref="A39:E39"/>
    <mergeCell ref="I39:M39"/>
    <mergeCell ref="B47:E49"/>
    <mergeCell ref="J47:M49"/>
    <mergeCell ref="A54:D54"/>
    <mergeCell ref="J175:M177"/>
    <mergeCell ref="J98:M101"/>
    <mergeCell ref="A117:E117"/>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J276:M276"/>
    <mergeCell ref="J254:M254"/>
    <mergeCell ref="B256:E258"/>
    <mergeCell ref="J256:M256"/>
    <mergeCell ref="J258:M258"/>
    <mergeCell ref="J200:M201"/>
    <mergeCell ref="A204:E204"/>
    <mergeCell ref="A239:E239"/>
  </mergeCells>
  <conditionalFormatting sqref="A148">
    <cfRule type="containsText" dxfId="133" priority="126" operator="containsText" text="NOTA">
      <formula>NOT(ISERROR(SEARCH("NOTA",A148)))</formula>
    </cfRule>
  </conditionalFormatting>
  <conditionalFormatting sqref="A169">
    <cfRule type="containsText" dxfId="132" priority="117" operator="containsText" text="NOTA">
      <formula>NOT(ISERROR(SEARCH("NOTA",A169)))</formula>
    </cfRule>
  </conditionalFormatting>
  <conditionalFormatting sqref="B108:B109">
    <cfRule type="containsBlanks" dxfId="130" priority="54">
      <formula>LEN(TRIM(B108))=0</formula>
    </cfRule>
  </conditionalFormatting>
  <conditionalFormatting sqref="B119 B121">
    <cfRule type="containsBlanks" dxfId="129" priority="175">
      <formula>LEN(TRIM(B119))=0</formula>
    </cfRule>
  </conditionalFormatting>
  <conditionalFormatting sqref="B161:B166">
    <cfRule type="containsBlanks" dxfId="127" priority="118">
      <formula>LEN(TRIM(B161))=0</formula>
    </cfRule>
  </conditionalFormatting>
  <conditionalFormatting sqref="B230 B232">
    <cfRule type="containsBlanks" dxfId="126" priority="131">
      <formula>LEN(TRIM(B230))=0</formula>
    </cfRule>
  </conditionalFormatting>
  <conditionalFormatting sqref="B252 B254">
    <cfRule type="containsBlanks" dxfId="125" priority="169">
      <formula>LEN(TRIM(B252))=0</formula>
    </cfRule>
  </conditionalFormatting>
  <conditionalFormatting sqref="B265 B269">
    <cfRule type="containsBlanks" dxfId="124" priority="74">
      <formula>LEN(TRIM(B265))=0</formula>
    </cfRule>
  </conditionalFormatting>
  <conditionalFormatting sqref="B267">
    <cfRule type="containsBlanks" dxfId="123" priority="72">
      <formula>LEN(TRIM(B267))=0</formula>
    </cfRule>
  </conditionalFormatting>
  <conditionalFormatting sqref="B271">
    <cfRule type="containsBlanks" dxfId="122" priority="73">
      <formula>LEN(TRIM(B271))=0</formula>
    </cfRule>
  </conditionalFormatting>
  <conditionalFormatting sqref="B273">
    <cfRule type="containsBlanks" dxfId="121" priority="71">
      <formula>LEN(TRIM(B273))=0</formula>
    </cfRule>
  </conditionalFormatting>
  <conditionalFormatting sqref="B44:D44">
    <cfRule type="containsBlanks" dxfId="120" priority="94">
      <formula>LEN(TRIM(B44))=0</formula>
    </cfRule>
  </conditionalFormatting>
  <conditionalFormatting sqref="C31 C61 C63 C65 C67 C69 C71 E54">
    <cfRule type="containsBlanks" dxfId="117" priority="183">
      <formula>LEN(TRIM(C31))=0</formula>
    </cfRule>
  </conditionalFormatting>
  <conditionalFormatting sqref="C31">
    <cfRule type="cellIs" dxfId="116" priority="53" operator="equal">
      <formula>"Seleccione"</formula>
    </cfRule>
  </conditionalFormatting>
  <conditionalFormatting sqref="C73">
    <cfRule type="containsBlanks" dxfId="113" priority="86">
      <formula>LEN(TRIM(C73))=0</formula>
    </cfRule>
  </conditionalFormatting>
  <conditionalFormatting sqref="C1:D32 B193 C195:D275 C34:D34 D33 C36:D41 D35 C44:D181 C183:D183 C185:D185 C187:D187 C189:D189 C191:D192 C277:D1048576">
    <cfRule type="containsText" dxfId="112" priority="58" operator="containsText" text="Nota">
      <formula>NOT(ISERROR(SEARCH("Nota",B1)))</formula>
    </cfRule>
  </conditionalFormatting>
  <conditionalFormatting sqref="E61 E63 E65 E67 E69 E71">
    <cfRule type="containsBlanks" dxfId="111" priority="92">
      <formula>LEN(TRIM(E61))=0</formula>
    </cfRule>
  </conditionalFormatting>
  <conditionalFormatting sqref="E73">
    <cfRule type="containsBlanks" dxfId="110" priority="85">
      <formula>LEN(TRIM(E73))=0</formula>
    </cfRule>
  </conditionalFormatting>
  <conditionalFormatting sqref="E138 E145:F145 E146">
    <cfRule type="containsText" dxfId="109" priority="48" operator="containsText" text="Es diferente">
      <formula>NOT(ISERROR(SEARCH("Es diferente",E138)))</formula>
    </cfRule>
    <cfRule type="containsText" dxfId="108" priority="56" operator="containsText" text="Falta reportar">
      <formula>NOT(ISERROR(SEARCH("Falta reportar",E138)))</formula>
    </cfRule>
  </conditionalFormatting>
  <conditionalFormatting sqref="E159 E166:F166 E167">
    <cfRule type="containsText" dxfId="107" priority="46" operator="containsText" text="Es diferente">
      <formula>NOT(ISERROR(SEARCH("Es diferente",E159)))</formula>
    </cfRule>
    <cfRule type="containsText" dxfId="106" priority="47" operator="containsText" text="Falta reportar">
      <formula>NOT(ISERROR(SEARCH("Falta reportar",E159)))</formula>
    </cfRule>
  </conditionalFormatting>
  <conditionalFormatting sqref="E200">
    <cfRule type="containsBlanks" dxfId="105" priority="171">
      <formula>LEN(TRIM(E200))=0</formula>
    </cfRule>
  </conditionalFormatting>
  <conditionalFormatting sqref="I132">
    <cfRule type="containsText" dxfId="104" priority="181" operator="containsText" text="NOTA">
      <formula>NOT(ISERROR(SEARCH("NOTA",I132)))</formula>
    </cfRule>
  </conditionalFormatting>
  <conditionalFormatting sqref="I1:M75 I76 I77:M105 I115:M139 I107:M107 I106 I111:M111 I108:I110 I113:M113 I112 I143:M143 I140:I142 K140:M142 I147:M181 I144:I146 K144:M146 I183:M183 I182:J182 M182 I185:M185 I184:J184 M184 I187:M187 I186:J186 M186 I189:M1048576 I188:J188 M188">
    <cfRule type="containsText" dxfId="103" priority="57" operator="containsText" text="Nota:">
      <formula>NOT(ISERROR(SEARCH("Nota:",I1)))</formula>
    </cfRule>
  </conditionalFormatting>
  <conditionalFormatting sqref="J31 J33">
    <cfRule type="cellIs" dxfId="102" priority="52" operator="equal">
      <formula>"Seleccione"</formula>
    </cfRule>
  </conditionalFormatting>
  <conditionalFormatting sqref="J31">
    <cfRule type="containsBlanks" dxfId="101" priority="65">
      <formula>LEN(TRIM(J31))=0</formula>
    </cfRule>
  </conditionalFormatting>
  <conditionalFormatting sqref="J33">
    <cfRule type="containsBlanks" dxfId="100" priority="64">
      <formula>LEN(TRIM(J33))=0</formula>
    </cfRule>
  </conditionalFormatting>
  <conditionalFormatting sqref="J42:J44">
    <cfRule type="containsBlanks" dxfId="99" priority="93">
      <formula>LEN(TRIM(J42))=0</formula>
    </cfRule>
  </conditionalFormatting>
  <conditionalFormatting sqref="J119 J121 J123">
    <cfRule type="containsBlanks" dxfId="98" priority="174">
      <formula>LEN(TRIM(J119))=0</formula>
    </cfRule>
  </conditionalFormatting>
  <conditionalFormatting sqref="J125">
    <cfRule type="containsBlanks" dxfId="97" priority="132">
      <formula>LEN(TRIM(J125))=0</formula>
    </cfRule>
  </conditionalFormatting>
  <conditionalFormatting sqref="J161:J163">
    <cfRule type="containsBlanks" dxfId="94" priority="114">
      <formula>LEN(TRIM(J161))=0</formula>
    </cfRule>
  </conditionalFormatting>
  <conditionalFormatting sqref="J165:J167">
    <cfRule type="containsBlanks" dxfId="93" priority="111">
      <formula>LEN(TRIM(J165))=0</formula>
    </cfRule>
  </conditionalFormatting>
  <conditionalFormatting sqref="J206 J208">
    <cfRule type="containsBlanks" dxfId="92" priority="135">
      <formula>LEN(TRIM(J206))=0</formula>
    </cfRule>
  </conditionalFormatting>
  <conditionalFormatting sqref="J217 J219 B206 B208 B219 B221">
    <cfRule type="containsBlanks" dxfId="91" priority="170">
      <formula>LEN(TRIM(B206))=0</formula>
    </cfRule>
  </conditionalFormatting>
  <conditionalFormatting sqref="J241 J243 B241 B243">
    <cfRule type="containsBlanks" dxfId="90" priority="134">
      <formula>LEN(TRIM(B241))=0</formula>
    </cfRule>
  </conditionalFormatting>
  <conditionalFormatting sqref="J252:M252 J254:M254 J256:M256 J258:M258 J260:M260">
    <cfRule type="containsBlanks" dxfId="88" priority="133">
      <formula>LEN(TRIM(J252))=0</formula>
    </cfRule>
  </conditionalFormatting>
  <conditionalFormatting sqref="J276:M276">
    <cfRule type="containsBlanks" dxfId="87" priority="98">
      <formula>LEN(TRIM(J276))=0</formula>
    </cfRule>
  </conditionalFormatting>
  <conditionalFormatting sqref="K61 K63 K65 K67 K69 K71">
    <cfRule type="containsBlanks" dxfId="86" priority="70">
      <formula>LEN(TRIM(K61))=0</formula>
    </cfRule>
  </conditionalFormatting>
  <conditionalFormatting sqref="K73">
    <cfRule type="containsBlanks" dxfId="85" priority="68">
      <formula>LEN(TRIM(K73))=0</formula>
    </cfRule>
  </conditionalFormatting>
  <conditionalFormatting sqref="K86">
    <cfRule type="containsBlanks" dxfId="84" priority="130">
      <formula>LEN(TRIM(K86))=0</formula>
    </cfRule>
  </conditionalFormatting>
  <conditionalFormatting sqref="K88">
    <cfRule type="containsBlanks" dxfId="83" priority="129">
      <formula>LEN(TRIM(K88))=0</formula>
    </cfRule>
  </conditionalFormatting>
  <conditionalFormatting sqref="K90">
    <cfRule type="containsBlanks" dxfId="82" priority="76">
      <formula>LEN(TRIM(K90))=0</formula>
    </cfRule>
  </conditionalFormatting>
  <conditionalFormatting sqref="K92 K94 K96 B84 B86">
    <cfRule type="containsBlanks" dxfId="81" priority="176">
      <formula>LEN(TRIM(B84))=0</formula>
    </cfRule>
  </conditionalFormatting>
  <conditionalFormatting sqref="K190">
    <cfRule type="containsBlanks" dxfId="76" priority="78">
      <formula>LEN(TRIM(K190))=0</formula>
    </cfRule>
  </conditionalFormatting>
  <conditionalFormatting sqref="K192">
    <cfRule type="containsBlanks" dxfId="75" priority="77">
      <formula>LEN(TRIM(K192))=0</formula>
    </cfRule>
  </conditionalFormatting>
  <conditionalFormatting sqref="L140:L146">
    <cfRule type="containsText" dxfId="74" priority="62" operator="containsText" text="No debe haber">
      <formula>NOT(ISERROR(SEARCH("No debe haber",L140)))</formula>
    </cfRule>
  </conditionalFormatting>
  <conditionalFormatting sqref="L161:L167">
    <cfRule type="containsText" dxfId="73" priority="60" operator="containsText" text="No debe haber">
      <formula>NOT(ISERROR(SEARCH("No debe haber",L161)))</formula>
    </cfRule>
  </conditionalFormatting>
  <conditionalFormatting sqref="M61 M63 M65 M67 M69 M71">
    <cfRule type="containsBlanks" dxfId="72" priority="69">
      <formula>LEN(TRIM(M61))=0</formula>
    </cfRule>
  </conditionalFormatting>
  <conditionalFormatting sqref="M73">
    <cfRule type="containsBlanks" dxfId="71" priority="67">
      <formula>LEN(TRIM(M73))=0</formula>
    </cfRule>
  </conditionalFormatting>
  <conditionalFormatting sqref="M140:M146">
    <cfRule type="containsText" dxfId="70" priority="63" operator="containsText" text="0">
      <formula>NOT(ISERROR(SEARCH("0",M140)))</formula>
    </cfRule>
  </conditionalFormatting>
  <conditionalFormatting sqref="M161:M167">
    <cfRule type="containsText" dxfId="69" priority="61" operator="containsText" text="0">
      <formula>NOT(ISERROR(SEARCH("0",M161)))</formula>
    </cfRule>
  </conditionalFormatting>
  <conditionalFormatting sqref="C33">
    <cfRule type="containsBlanks" dxfId="43" priority="44">
      <formula>LEN(TRIM(C33))=0</formula>
    </cfRule>
  </conditionalFormatting>
  <conditionalFormatting sqref="C33">
    <cfRule type="cellIs" dxfId="42" priority="42" operator="equal">
      <formula>"-"</formula>
    </cfRule>
  </conditionalFormatting>
  <conditionalFormatting sqref="C33">
    <cfRule type="containsText" dxfId="41" priority="43" operator="containsText" text="Nota">
      <formula>NOT(ISERROR(SEARCH("Nota",C33)))</formula>
    </cfRule>
  </conditionalFormatting>
  <conditionalFormatting sqref="C35">
    <cfRule type="containsBlanks" dxfId="40" priority="41">
      <formula>LEN(TRIM(C35))=0</formula>
    </cfRule>
  </conditionalFormatting>
  <conditionalFormatting sqref="C35">
    <cfRule type="containsText" dxfId="39" priority="40" operator="containsText" text="Nota">
      <formula>NOT(ISERROR(SEARCH("Nota",C35)))</formula>
    </cfRule>
  </conditionalFormatting>
  <conditionalFormatting sqref="B42:D43">
    <cfRule type="containsBlanks" dxfId="38" priority="39">
      <formula>LEN(TRIM(B42))=0</formula>
    </cfRule>
  </conditionalFormatting>
  <conditionalFormatting sqref="C42:D43">
    <cfRule type="containsText" dxfId="37" priority="38" operator="containsText" text="Nota">
      <formula>NOT(ISERROR(SEARCH("Nota",C42)))</formula>
    </cfRule>
  </conditionalFormatting>
  <conditionalFormatting sqref="B106">
    <cfRule type="containsBlanks" dxfId="36" priority="37">
      <formula>LEN(TRIM(B106))=0</formula>
    </cfRule>
  </conditionalFormatting>
  <conditionalFormatting sqref="J106:M106">
    <cfRule type="containsText" dxfId="35" priority="35" operator="containsText" text="Nota:">
      <formula>NOT(ISERROR(SEARCH("Nota:",J106)))</formula>
    </cfRule>
  </conditionalFormatting>
  <conditionalFormatting sqref="J106:M106">
    <cfRule type="containsBlanks" dxfId="34" priority="36">
      <formula>LEN(TRIM(J106))=0</formula>
    </cfRule>
  </conditionalFormatting>
  <conditionalFormatting sqref="J108:M108">
    <cfRule type="containsText" dxfId="33" priority="33" operator="containsText" text="Nota:">
      <formula>NOT(ISERROR(SEARCH("Nota:",J108)))</formula>
    </cfRule>
  </conditionalFormatting>
  <conditionalFormatting sqref="J108:M108">
    <cfRule type="containsBlanks" dxfId="32" priority="34">
      <formula>LEN(TRIM(J108))=0</formula>
    </cfRule>
  </conditionalFormatting>
  <conditionalFormatting sqref="J109:M109">
    <cfRule type="containsText" dxfId="31" priority="31" operator="containsText" text="Nota:">
      <formula>NOT(ISERROR(SEARCH("Nota:",J109)))</formula>
    </cfRule>
  </conditionalFormatting>
  <conditionalFormatting sqref="J109:M109">
    <cfRule type="containsBlanks" dxfId="30" priority="32">
      <formula>LEN(TRIM(J109))=0</formula>
    </cfRule>
  </conditionalFormatting>
  <conditionalFormatting sqref="J110:M110">
    <cfRule type="containsText" dxfId="29" priority="29" operator="containsText" text="Nota:">
      <formula>NOT(ISERROR(SEARCH("Nota:",J110)))</formula>
    </cfRule>
  </conditionalFormatting>
  <conditionalFormatting sqref="J110:M110">
    <cfRule type="containsBlanks" dxfId="28" priority="30">
      <formula>LEN(TRIM(J110))=0</formula>
    </cfRule>
  </conditionalFormatting>
  <conditionalFormatting sqref="J112:M112">
    <cfRule type="containsText" dxfId="27" priority="27" operator="containsText" text="Nota:">
      <formula>NOT(ISERROR(SEARCH("Nota:",J112)))</formula>
    </cfRule>
  </conditionalFormatting>
  <conditionalFormatting sqref="J112:M112">
    <cfRule type="containsBlanks" dxfId="26" priority="28">
      <formula>LEN(TRIM(J112))=0</formula>
    </cfRule>
  </conditionalFormatting>
  <conditionalFormatting sqref="B140:B145">
    <cfRule type="containsBlanks" dxfId="25" priority="26">
      <formula>LEN(TRIM(B140))=0</formula>
    </cfRule>
  </conditionalFormatting>
  <conditionalFormatting sqref="J140:J142">
    <cfRule type="containsText" dxfId="24" priority="24" operator="containsText" text="Nota:">
      <formula>NOT(ISERROR(SEARCH("Nota:",J140)))</formula>
    </cfRule>
  </conditionalFormatting>
  <conditionalFormatting sqref="J140:J142">
    <cfRule type="containsBlanks" dxfId="23" priority="25">
      <formula>LEN(TRIM(J140))=0</formula>
    </cfRule>
  </conditionalFormatting>
  <conditionalFormatting sqref="J144:J146">
    <cfRule type="containsText" dxfId="22" priority="22" operator="containsText" text="Nota:">
      <formula>NOT(ISERROR(SEARCH("Nota:",J144)))</formula>
    </cfRule>
  </conditionalFormatting>
  <conditionalFormatting sqref="J144:J146">
    <cfRule type="containsBlanks" dxfId="21" priority="23">
      <formula>LEN(TRIM(J144))=0</formula>
    </cfRule>
  </conditionalFormatting>
  <conditionalFormatting sqref="B182:E182">
    <cfRule type="containsBlanks" dxfId="20" priority="21">
      <formula>LEN(TRIM(B182))=0</formula>
    </cfRule>
  </conditionalFormatting>
  <conditionalFormatting sqref="C182:D182">
    <cfRule type="containsText" dxfId="19" priority="20" operator="containsText" text="Nota">
      <formula>NOT(ISERROR(SEARCH("Nota",C182)))</formula>
    </cfRule>
  </conditionalFormatting>
  <conditionalFormatting sqref="B184:E184">
    <cfRule type="containsBlanks" dxfId="18" priority="19">
      <formula>LEN(TRIM(B184))=0</formula>
    </cfRule>
  </conditionalFormatting>
  <conditionalFormatting sqref="C184:D184">
    <cfRule type="containsText" dxfId="17" priority="18" operator="containsText" text="Nota">
      <formula>NOT(ISERROR(SEARCH("Nota",C184)))</formula>
    </cfRule>
  </conditionalFormatting>
  <conditionalFormatting sqref="B186:E186">
    <cfRule type="containsBlanks" dxfId="16" priority="17">
      <formula>LEN(TRIM(B186))=0</formula>
    </cfRule>
  </conditionalFormatting>
  <conditionalFormatting sqref="C186:D186">
    <cfRule type="containsText" dxfId="15" priority="16" operator="containsText" text="Nota">
      <formula>NOT(ISERROR(SEARCH("Nota",C186)))</formula>
    </cfRule>
  </conditionalFormatting>
  <conditionalFormatting sqref="B188:E188">
    <cfRule type="containsBlanks" dxfId="14" priority="15">
      <formula>LEN(TRIM(B188))=0</formula>
    </cfRule>
  </conditionalFormatting>
  <conditionalFormatting sqref="C188:D188">
    <cfRule type="containsText" dxfId="13" priority="14" operator="containsText" text="Nota">
      <formula>NOT(ISERROR(SEARCH("Nota",C188)))</formula>
    </cfRule>
  </conditionalFormatting>
  <conditionalFormatting sqref="B190:E190">
    <cfRule type="containsBlanks" dxfId="12" priority="13">
      <formula>LEN(TRIM(B190))=0</formula>
    </cfRule>
  </conditionalFormatting>
  <conditionalFormatting sqref="C190:D190">
    <cfRule type="containsText" dxfId="11" priority="12" operator="containsText" text="Nota">
      <formula>NOT(ISERROR(SEARCH("Nota",C190)))</formula>
    </cfRule>
  </conditionalFormatting>
  <conditionalFormatting sqref="K182:L182">
    <cfRule type="containsText" dxfId="10" priority="10" operator="containsText" text="Nota:">
      <formula>NOT(ISERROR(SEARCH("Nota:",K182)))</formula>
    </cfRule>
  </conditionalFormatting>
  <conditionalFormatting sqref="K182">
    <cfRule type="containsBlanks" dxfId="9" priority="11">
      <formula>LEN(TRIM(K182))=0</formula>
    </cfRule>
  </conditionalFormatting>
  <conditionalFormatting sqref="K184:L184">
    <cfRule type="containsText" dxfId="8" priority="8" operator="containsText" text="Nota:">
      <formula>NOT(ISERROR(SEARCH("Nota:",K184)))</formula>
    </cfRule>
  </conditionalFormatting>
  <conditionalFormatting sqref="K184">
    <cfRule type="containsBlanks" dxfId="7" priority="9">
      <formula>LEN(TRIM(K184))=0</formula>
    </cfRule>
  </conditionalFormatting>
  <conditionalFormatting sqref="K186:L186">
    <cfRule type="containsText" dxfId="6" priority="6" operator="containsText" text="Nota:">
      <formula>NOT(ISERROR(SEARCH("Nota:",K186)))</formula>
    </cfRule>
  </conditionalFormatting>
  <conditionalFormatting sqref="K186">
    <cfRule type="containsBlanks" dxfId="5" priority="7">
      <formula>LEN(TRIM(K186))=0</formula>
    </cfRule>
  </conditionalFormatting>
  <conditionalFormatting sqref="K188:L188">
    <cfRule type="containsText" dxfId="4" priority="4" operator="containsText" text="Nota:">
      <formula>NOT(ISERROR(SEARCH("Nota:",K188)))</formula>
    </cfRule>
  </conditionalFormatting>
  <conditionalFormatting sqref="K188">
    <cfRule type="containsBlanks" dxfId="3" priority="5">
      <formula>LEN(TRIM(K188))=0</formula>
    </cfRule>
  </conditionalFormatting>
  <conditionalFormatting sqref="K188">
    <cfRule type="containsBlanks" dxfId="2" priority="3">
      <formula>LEN(TRIM(K188))=0</formula>
    </cfRule>
  </conditionalFormatting>
  <conditionalFormatting sqref="B276:E276">
    <cfRule type="containsBlanks" dxfId="1" priority="2">
      <formula>LEN(TRIM(B276))=0</formula>
    </cfRule>
  </conditionalFormatting>
  <conditionalFormatting sqref="C276:D276">
    <cfRule type="containsText" dxfId="0" priority="1" operator="containsText" text="Nota">
      <formula>NOT(ISERROR(SEARCH("Nota",C276)))</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565</v>
      </c>
    </row>
    <row r="2" spans="1:33" s="29" customFormat="1" ht="27" thickTop="1" thickBot="1" x14ac:dyDescent="0.3">
      <c r="A2" s="30" t="s">
        <v>531</v>
      </c>
      <c r="B2" s="30" t="s">
        <v>423</v>
      </c>
      <c r="C2" s="30" t="s">
        <v>551</v>
      </c>
      <c r="D2" s="30" t="s">
        <v>528</v>
      </c>
      <c r="E2" s="30" t="s">
        <v>550</v>
      </c>
      <c r="F2" s="87"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3.5" thickTop="1" x14ac:dyDescent="0.25">
      <c r="A3" s="26" t="s">
        <v>531</v>
      </c>
      <c r="B3" s="26" t="s">
        <v>530</v>
      </c>
      <c r="C3" s="26" t="s">
        <v>529</v>
      </c>
      <c r="D3" s="86" t="s">
        <v>528</v>
      </c>
      <c r="E3" s="86"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25">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25">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25">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25">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25">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25">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25">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25">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5" x14ac:dyDescent="0.25">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566</v>
      </c>
      <c r="C17" s="33" t="s">
        <v>568</v>
      </c>
    </row>
    <row r="18" spans="1:3" ht="13.5" thickTop="1" x14ac:dyDescent="0.25">
      <c r="A18" s="23" t="s">
        <v>553</v>
      </c>
      <c r="C18" s="26">
        <v>2023</v>
      </c>
    </row>
    <row r="19" spans="1:3" x14ac:dyDescent="0.25">
      <c r="A19" s="23" t="s">
        <v>554</v>
      </c>
      <c r="C19" s="26">
        <v>2024</v>
      </c>
    </row>
    <row r="20" spans="1:3" x14ac:dyDescent="0.25">
      <c r="A20" s="23" t="s">
        <v>555</v>
      </c>
      <c r="C20" s="26">
        <v>2025</v>
      </c>
    </row>
    <row r="21" spans="1:3" x14ac:dyDescent="0.25">
      <c r="A21" s="23" t="s">
        <v>556</v>
      </c>
      <c r="C21" s="26">
        <v>2026</v>
      </c>
    </row>
    <row r="22" spans="1:3" x14ac:dyDescent="0.25">
      <c r="A22" s="23" t="s">
        <v>557</v>
      </c>
      <c r="C22" s="26">
        <v>2027</v>
      </c>
    </row>
    <row r="23" spans="1:3" x14ac:dyDescent="0.25">
      <c r="A23" s="23" t="s">
        <v>558</v>
      </c>
      <c r="C23" s="26">
        <v>2028</v>
      </c>
    </row>
    <row r="24" spans="1:3" x14ac:dyDescent="0.25">
      <c r="A24" s="23" t="s">
        <v>559</v>
      </c>
      <c r="C24" s="82" t="s">
        <v>552</v>
      </c>
    </row>
    <row r="25" spans="1:3" x14ac:dyDescent="0.25">
      <c r="A25" s="23" t="s">
        <v>560</v>
      </c>
    </row>
    <row r="26" spans="1:3" x14ac:dyDescent="0.25">
      <c r="A26" s="23" t="s">
        <v>561</v>
      </c>
    </row>
    <row r="27" spans="1:3" x14ac:dyDescent="0.25">
      <c r="A27" s="23" t="s">
        <v>562</v>
      </c>
    </row>
    <row r="28" spans="1:3" x14ac:dyDescent="0.25">
      <c r="A28" s="23" t="s">
        <v>563</v>
      </c>
    </row>
    <row r="29" spans="1:3" ht="13.5" thickBot="1" x14ac:dyDescent="0.3">
      <c r="A29" s="35" t="s">
        <v>564</v>
      </c>
    </row>
    <row r="30" spans="1:3" ht="13.5" thickTop="1" x14ac:dyDescent="0.25">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64</v>
      </c>
      <c r="B1" s="8" t="s">
        <v>65</v>
      </c>
      <c r="C1" s="7" t="s">
        <v>66</v>
      </c>
      <c r="D1" s="12" t="s">
        <v>67</v>
      </c>
      <c r="E1" s="7" t="s">
        <v>68</v>
      </c>
      <c r="F1" s="12" t="s">
        <v>69</v>
      </c>
      <c r="G1" s="7" t="s">
        <v>70</v>
      </c>
      <c r="H1" s="12" t="s">
        <v>71</v>
      </c>
      <c r="I1" s="7" t="s">
        <v>72</v>
      </c>
      <c r="J1" s="12" t="s">
        <v>73</v>
      </c>
      <c r="K1" s="13" t="s">
        <v>74</v>
      </c>
    </row>
    <row r="2" spans="1:11" x14ac:dyDescent="0.25">
      <c r="A2" s="7" t="s">
        <v>75</v>
      </c>
      <c r="B2" s="14" t="s">
        <v>76</v>
      </c>
      <c r="C2" s="9" t="s">
        <v>75</v>
      </c>
      <c r="D2" t="s">
        <v>77</v>
      </c>
      <c r="E2" s="9" t="s">
        <v>78</v>
      </c>
      <c r="F2" t="s">
        <v>79</v>
      </c>
      <c r="G2" s="9" t="s">
        <v>80</v>
      </c>
      <c r="H2" t="s">
        <v>7</v>
      </c>
      <c r="I2" s="9" t="s">
        <v>81</v>
      </c>
      <c r="J2" t="s">
        <v>82</v>
      </c>
      <c r="K2" s="10">
        <f>Cuestionario_CCL!B42</f>
        <v>1</v>
      </c>
    </row>
    <row r="3" spans="1:11" x14ac:dyDescent="0.25">
      <c r="A3" s="7" t="s">
        <v>75</v>
      </c>
      <c r="B3" s="14" t="s">
        <v>76</v>
      </c>
      <c r="C3" s="9" t="s">
        <v>75</v>
      </c>
      <c r="D3" t="s">
        <v>77</v>
      </c>
      <c r="E3" s="9" t="s">
        <v>78</v>
      </c>
      <c r="F3" t="s">
        <v>79</v>
      </c>
      <c r="G3" s="9" t="s">
        <v>83</v>
      </c>
      <c r="H3" t="s">
        <v>8</v>
      </c>
      <c r="I3" s="9" t="s">
        <v>84</v>
      </c>
      <c r="J3" t="s">
        <v>82</v>
      </c>
      <c r="K3" s="10">
        <f>Cuestionario_CCL!C42</f>
        <v>0</v>
      </c>
    </row>
    <row r="4" spans="1:11" x14ac:dyDescent="0.25">
      <c r="A4" s="7" t="s">
        <v>75</v>
      </c>
      <c r="B4" s="14" t="s">
        <v>76</v>
      </c>
      <c r="C4" s="9" t="s">
        <v>75</v>
      </c>
      <c r="D4" t="s">
        <v>77</v>
      </c>
      <c r="E4" s="9" t="s">
        <v>78</v>
      </c>
      <c r="F4" t="s">
        <v>79</v>
      </c>
      <c r="G4" s="9" t="s">
        <v>85</v>
      </c>
      <c r="H4" t="s">
        <v>9</v>
      </c>
      <c r="I4" s="9" t="s">
        <v>86</v>
      </c>
      <c r="J4" t="s">
        <v>82</v>
      </c>
      <c r="K4" s="10">
        <f>Cuestionario_CCL!D42</f>
        <v>0</v>
      </c>
    </row>
    <row r="5" spans="1:11" x14ac:dyDescent="0.25">
      <c r="A5" s="7" t="s">
        <v>75</v>
      </c>
      <c r="B5" s="14" t="s">
        <v>76</v>
      </c>
      <c r="C5" s="9" t="s">
        <v>75</v>
      </c>
      <c r="D5" t="s">
        <v>77</v>
      </c>
      <c r="E5" s="9" t="s">
        <v>78</v>
      </c>
      <c r="F5" t="s">
        <v>79</v>
      </c>
      <c r="G5" s="9" t="s">
        <v>80</v>
      </c>
      <c r="H5" t="s">
        <v>7</v>
      </c>
      <c r="I5" s="9" t="s">
        <v>87</v>
      </c>
      <c r="J5" t="s">
        <v>88</v>
      </c>
      <c r="K5" s="10">
        <f>Cuestionario_CCL!B43</f>
        <v>1</v>
      </c>
    </row>
    <row r="6" spans="1:11" x14ac:dyDescent="0.25">
      <c r="A6" s="7" t="s">
        <v>75</v>
      </c>
      <c r="B6" s="14" t="s">
        <v>76</v>
      </c>
      <c r="C6" s="9" t="s">
        <v>75</v>
      </c>
      <c r="D6" t="s">
        <v>77</v>
      </c>
      <c r="E6" s="9" t="s">
        <v>78</v>
      </c>
      <c r="F6" t="s">
        <v>79</v>
      </c>
      <c r="G6" s="9" t="s">
        <v>83</v>
      </c>
      <c r="H6" t="s">
        <v>8</v>
      </c>
      <c r="I6" s="9" t="s">
        <v>89</v>
      </c>
      <c r="J6" t="s">
        <v>88</v>
      </c>
      <c r="K6" s="10">
        <f>Cuestionario_CCL!C43</f>
        <v>0</v>
      </c>
    </row>
    <row r="7" spans="1:11" x14ac:dyDescent="0.25">
      <c r="A7" s="7" t="s">
        <v>75</v>
      </c>
      <c r="B7" s="14" t="s">
        <v>76</v>
      </c>
      <c r="C7" s="9" t="s">
        <v>75</v>
      </c>
      <c r="D7" t="s">
        <v>77</v>
      </c>
      <c r="E7" s="9" t="s">
        <v>78</v>
      </c>
      <c r="F7" t="s">
        <v>79</v>
      </c>
      <c r="G7" s="9" t="s">
        <v>85</v>
      </c>
      <c r="H7" t="s">
        <v>9</v>
      </c>
      <c r="I7" s="9" t="s">
        <v>90</v>
      </c>
      <c r="J7" t="s">
        <v>88</v>
      </c>
      <c r="K7" s="10">
        <f>Cuestionario_CCL!D43</f>
        <v>0</v>
      </c>
    </row>
    <row r="8" spans="1:11" x14ac:dyDescent="0.25">
      <c r="A8" s="7" t="s">
        <v>75</v>
      </c>
      <c r="B8" s="14" t="s">
        <v>76</v>
      </c>
      <c r="C8" s="9" t="s">
        <v>75</v>
      </c>
      <c r="D8" t="s">
        <v>77</v>
      </c>
      <c r="E8" s="9" t="s">
        <v>78</v>
      </c>
      <c r="F8" t="s">
        <v>79</v>
      </c>
      <c r="G8" s="9" t="s">
        <v>80</v>
      </c>
      <c r="H8" t="s">
        <v>7</v>
      </c>
      <c r="I8" s="9" t="s">
        <v>575</v>
      </c>
      <c r="J8" t="s">
        <v>574</v>
      </c>
      <c r="K8" s="10">
        <f>Cuestionario_CCL!B44</f>
        <v>0</v>
      </c>
    </row>
    <row r="9" spans="1:11" x14ac:dyDescent="0.25">
      <c r="A9" s="7" t="s">
        <v>75</v>
      </c>
      <c r="B9" s="14" t="s">
        <v>76</v>
      </c>
      <c r="C9" s="9" t="s">
        <v>75</v>
      </c>
      <c r="D9" t="s">
        <v>77</v>
      </c>
      <c r="E9" s="9" t="s">
        <v>78</v>
      </c>
      <c r="F9" t="s">
        <v>79</v>
      </c>
      <c r="G9" s="9" t="s">
        <v>83</v>
      </c>
      <c r="H9" t="s">
        <v>8</v>
      </c>
      <c r="I9" s="9" t="s">
        <v>577</v>
      </c>
      <c r="J9" t="s">
        <v>574</v>
      </c>
      <c r="K9" s="10">
        <f>Cuestionario_CCL!C44</f>
        <v>0</v>
      </c>
    </row>
    <row r="10" spans="1:11" x14ac:dyDescent="0.25">
      <c r="A10" s="7" t="s">
        <v>75</v>
      </c>
      <c r="B10" s="14" t="s">
        <v>76</v>
      </c>
      <c r="C10" s="9" t="s">
        <v>75</v>
      </c>
      <c r="D10" t="s">
        <v>77</v>
      </c>
      <c r="E10" s="9" t="s">
        <v>78</v>
      </c>
      <c r="F10" t="s">
        <v>79</v>
      </c>
      <c r="G10" s="9" t="s">
        <v>85</v>
      </c>
      <c r="H10" t="s">
        <v>9</v>
      </c>
      <c r="I10" s="9" t="s">
        <v>576</v>
      </c>
      <c r="J10" t="s">
        <v>574</v>
      </c>
      <c r="K10" s="10">
        <f>Cuestionario_CCL!D44</f>
        <v>0</v>
      </c>
    </row>
    <row r="11" spans="1:11" x14ac:dyDescent="0.25">
      <c r="A11" s="7" t="s">
        <v>91</v>
      </c>
      <c r="B11" s="14" t="s">
        <v>92</v>
      </c>
      <c r="C11" s="9" t="s">
        <v>75</v>
      </c>
      <c r="D11" t="s">
        <v>77</v>
      </c>
      <c r="E11" s="9" t="s">
        <v>93</v>
      </c>
      <c r="F11" t="s">
        <v>11</v>
      </c>
      <c r="G11" s="9" t="s">
        <v>94</v>
      </c>
      <c r="H11" t="s">
        <v>82</v>
      </c>
      <c r="I11" s="9" t="s">
        <v>95</v>
      </c>
      <c r="J11" t="s">
        <v>82</v>
      </c>
      <c r="K11" s="10">
        <f>Cuestionario_CCL!J42</f>
        <v>0</v>
      </c>
    </row>
    <row r="12" spans="1:11" x14ac:dyDescent="0.25">
      <c r="A12" s="7" t="s">
        <v>91</v>
      </c>
      <c r="B12" s="14" t="s">
        <v>92</v>
      </c>
      <c r="C12" s="9" t="s">
        <v>75</v>
      </c>
      <c r="D12" t="s">
        <v>77</v>
      </c>
      <c r="E12" s="9" t="s">
        <v>93</v>
      </c>
      <c r="F12" t="s">
        <v>11</v>
      </c>
      <c r="G12" s="9" t="s">
        <v>96</v>
      </c>
      <c r="H12" t="s">
        <v>88</v>
      </c>
      <c r="I12" s="9" t="s">
        <v>97</v>
      </c>
      <c r="J12" t="s">
        <v>88</v>
      </c>
      <c r="K12" s="10">
        <f>Cuestionario_CCL!J43</f>
        <v>1</v>
      </c>
    </row>
    <row r="13" spans="1:11" x14ac:dyDescent="0.25">
      <c r="A13" s="7" t="s">
        <v>91</v>
      </c>
      <c r="B13" s="14" t="s">
        <v>92</v>
      </c>
      <c r="C13" s="9" t="s">
        <v>75</v>
      </c>
      <c r="D13" t="s">
        <v>77</v>
      </c>
      <c r="E13" s="9" t="s">
        <v>93</v>
      </c>
      <c r="F13" t="s">
        <v>11</v>
      </c>
      <c r="G13" s="9" t="s">
        <v>578</v>
      </c>
      <c r="H13" t="s">
        <v>574</v>
      </c>
      <c r="I13" s="9" t="s">
        <v>579</v>
      </c>
      <c r="J13" t="s">
        <v>574</v>
      </c>
      <c r="K13" s="10">
        <f>Cuestionario_CCL!J44</f>
        <v>0</v>
      </c>
    </row>
    <row r="14" spans="1:11" x14ac:dyDescent="0.25">
      <c r="A14" s="7" t="s">
        <v>98</v>
      </c>
      <c r="B14" s="14" t="s">
        <v>99</v>
      </c>
      <c r="C14" s="9" t="s">
        <v>91</v>
      </c>
      <c r="D14" t="s">
        <v>100</v>
      </c>
      <c r="E14" s="9" t="s">
        <v>101</v>
      </c>
      <c r="F14" t="s">
        <v>102</v>
      </c>
      <c r="G14" s="9" t="s">
        <v>103</v>
      </c>
      <c r="H14" t="s">
        <v>102</v>
      </c>
      <c r="I14" s="9" t="s">
        <v>104</v>
      </c>
      <c r="J14" t="s">
        <v>102</v>
      </c>
      <c r="K14" s="10">
        <f>Cuestionario_CCL!E54</f>
        <v>110</v>
      </c>
    </row>
    <row r="15" spans="1:11" x14ac:dyDescent="0.25">
      <c r="A15" s="7" t="s">
        <v>105</v>
      </c>
      <c r="B15" s="14" t="s">
        <v>106</v>
      </c>
      <c r="C15" s="9" t="s">
        <v>91</v>
      </c>
      <c r="D15" t="s">
        <v>100</v>
      </c>
      <c r="E15" s="9" t="s">
        <v>107</v>
      </c>
      <c r="F15" t="s">
        <v>108</v>
      </c>
      <c r="G15" s="9" t="s">
        <v>109</v>
      </c>
      <c r="H15" t="s">
        <v>110</v>
      </c>
      <c r="I15" s="9" t="s">
        <v>111</v>
      </c>
      <c r="J15" t="s">
        <v>82</v>
      </c>
      <c r="K15" s="10">
        <f>Cuestionario_CCL!C61</f>
        <v>27</v>
      </c>
    </row>
    <row r="16" spans="1:11" x14ac:dyDescent="0.25">
      <c r="A16" s="7" t="s">
        <v>105</v>
      </c>
      <c r="B16" s="14" t="s">
        <v>106</v>
      </c>
      <c r="C16" s="9" t="s">
        <v>91</v>
      </c>
      <c r="D16" t="s">
        <v>100</v>
      </c>
      <c r="E16" s="9" t="s">
        <v>107</v>
      </c>
      <c r="F16" t="s">
        <v>108</v>
      </c>
      <c r="G16" s="9" t="s">
        <v>112</v>
      </c>
      <c r="H16" t="s">
        <v>113</v>
      </c>
      <c r="I16" s="9" t="s">
        <v>114</v>
      </c>
      <c r="J16" t="s">
        <v>82</v>
      </c>
      <c r="K16" s="10">
        <f>Cuestionario_CCL!C63</f>
        <v>0</v>
      </c>
    </row>
    <row r="17" spans="1:11" x14ac:dyDescent="0.25">
      <c r="A17" s="7" t="s">
        <v>105</v>
      </c>
      <c r="B17" s="14" t="s">
        <v>106</v>
      </c>
      <c r="C17" s="9" t="s">
        <v>91</v>
      </c>
      <c r="D17" t="s">
        <v>100</v>
      </c>
      <c r="E17" s="9" t="s">
        <v>107</v>
      </c>
      <c r="F17" t="s">
        <v>108</v>
      </c>
      <c r="G17" s="9" t="s">
        <v>115</v>
      </c>
      <c r="H17" t="s">
        <v>116</v>
      </c>
      <c r="I17" s="9" t="s">
        <v>117</v>
      </c>
      <c r="J17" t="s">
        <v>82</v>
      </c>
      <c r="K17" s="10">
        <f>Cuestionario_CCL!C65</f>
        <v>0</v>
      </c>
    </row>
    <row r="18" spans="1:11" x14ac:dyDescent="0.25">
      <c r="A18" s="7" t="s">
        <v>105</v>
      </c>
      <c r="B18" s="14" t="s">
        <v>106</v>
      </c>
      <c r="C18" s="9" t="s">
        <v>91</v>
      </c>
      <c r="D18" t="s">
        <v>100</v>
      </c>
      <c r="E18" s="9" t="s">
        <v>107</v>
      </c>
      <c r="F18" t="s">
        <v>108</v>
      </c>
      <c r="G18" s="9" t="s">
        <v>118</v>
      </c>
      <c r="H18" t="s">
        <v>119</v>
      </c>
      <c r="I18" s="9" t="s">
        <v>120</v>
      </c>
      <c r="J18" t="s">
        <v>82</v>
      </c>
      <c r="K18" s="10">
        <f>Cuestionario_CCL!C67</f>
        <v>0</v>
      </c>
    </row>
    <row r="19" spans="1:11" x14ac:dyDescent="0.25">
      <c r="A19" s="7" t="s">
        <v>105</v>
      </c>
      <c r="B19" s="14" t="s">
        <v>106</v>
      </c>
      <c r="C19" s="9" t="s">
        <v>91</v>
      </c>
      <c r="D19" t="s">
        <v>100</v>
      </c>
      <c r="E19" s="9" t="s">
        <v>107</v>
      </c>
      <c r="F19" t="s">
        <v>108</v>
      </c>
      <c r="G19" s="9" t="s">
        <v>121</v>
      </c>
      <c r="H19" t="s">
        <v>122</v>
      </c>
      <c r="I19" s="9" t="s">
        <v>123</v>
      </c>
      <c r="J19" t="s">
        <v>82</v>
      </c>
      <c r="K19" s="10">
        <f>Cuestionario_CCL!C69</f>
        <v>20</v>
      </c>
    </row>
    <row r="20" spans="1:11" x14ac:dyDescent="0.25">
      <c r="A20" s="7" t="s">
        <v>105</v>
      </c>
      <c r="B20" s="14" t="s">
        <v>106</v>
      </c>
      <c r="C20" s="9" t="s">
        <v>91</v>
      </c>
      <c r="D20" t="s">
        <v>100</v>
      </c>
      <c r="E20" s="9" t="s">
        <v>107</v>
      </c>
      <c r="F20" t="s">
        <v>108</v>
      </c>
      <c r="G20" s="9" t="s">
        <v>124</v>
      </c>
      <c r="H20" t="s">
        <v>125</v>
      </c>
      <c r="I20" s="9" t="s">
        <v>126</v>
      </c>
      <c r="J20" t="s">
        <v>82</v>
      </c>
      <c r="K20" s="10">
        <f>Cuestionario_CCL!C71</f>
        <v>0</v>
      </c>
    </row>
    <row r="21" spans="1:11" x14ac:dyDescent="0.25">
      <c r="A21" s="7" t="s">
        <v>105</v>
      </c>
      <c r="B21" s="14" t="s">
        <v>106</v>
      </c>
      <c r="C21" s="9" t="s">
        <v>91</v>
      </c>
      <c r="D21" t="s">
        <v>100</v>
      </c>
      <c r="E21" s="9" t="s">
        <v>107</v>
      </c>
      <c r="F21" t="s">
        <v>108</v>
      </c>
      <c r="G21" s="9" t="s">
        <v>127</v>
      </c>
      <c r="H21" t="s">
        <v>128</v>
      </c>
      <c r="I21" s="9" t="s">
        <v>129</v>
      </c>
      <c r="J21" t="s">
        <v>82</v>
      </c>
      <c r="K21" s="10">
        <f>Cuestionario_CCL!C73</f>
        <v>0</v>
      </c>
    </row>
    <row r="22" spans="1:11" x14ac:dyDescent="0.25">
      <c r="A22" s="7" t="s">
        <v>105</v>
      </c>
      <c r="B22" s="14" t="s">
        <v>106</v>
      </c>
      <c r="C22" s="9" t="s">
        <v>91</v>
      </c>
      <c r="D22" t="s">
        <v>100</v>
      </c>
      <c r="E22" s="9" t="s">
        <v>107</v>
      </c>
      <c r="F22" t="s">
        <v>108</v>
      </c>
      <c r="G22" s="9" t="s">
        <v>109</v>
      </c>
      <c r="H22" t="s">
        <v>110</v>
      </c>
      <c r="I22" s="9" t="s">
        <v>130</v>
      </c>
      <c r="J22" t="s">
        <v>88</v>
      </c>
      <c r="K22" s="10">
        <f>Cuestionario_CCL!E61</f>
        <v>30</v>
      </c>
    </row>
    <row r="23" spans="1:11" x14ac:dyDescent="0.25">
      <c r="A23" s="7" t="s">
        <v>105</v>
      </c>
      <c r="B23" s="14" t="s">
        <v>106</v>
      </c>
      <c r="C23" s="9" t="s">
        <v>91</v>
      </c>
      <c r="D23" t="s">
        <v>100</v>
      </c>
      <c r="E23" s="9" t="s">
        <v>107</v>
      </c>
      <c r="F23" t="s">
        <v>108</v>
      </c>
      <c r="G23" s="9" t="s">
        <v>112</v>
      </c>
      <c r="H23" t="s">
        <v>113</v>
      </c>
      <c r="I23" s="9" t="s">
        <v>131</v>
      </c>
      <c r="J23" t="s">
        <v>88</v>
      </c>
      <c r="K23" s="10">
        <f>Cuestionario_CCL!E63</f>
        <v>0</v>
      </c>
    </row>
    <row r="24" spans="1:11" x14ac:dyDescent="0.25">
      <c r="A24" s="7" t="s">
        <v>105</v>
      </c>
      <c r="B24" s="14" t="s">
        <v>106</v>
      </c>
      <c r="C24" s="9" t="s">
        <v>91</v>
      </c>
      <c r="D24" t="s">
        <v>100</v>
      </c>
      <c r="E24" s="9" t="s">
        <v>107</v>
      </c>
      <c r="F24" t="s">
        <v>108</v>
      </c>
      <c r="G24" s="9" t="s">
        <v>115</v>
      </c>
      <c r="H24" t="s">
        <v>116</v>
      </c>
      <c r="I24" s="9" t="s">
        <v>132</v>
      </c>
      <c r="J24" t="s">
        <v>88</v>
      </c>
      <c r="K24" s="10">
        <f>Cuestionario_CCL!E65</f>
        <v>0</v>
      </c>
    </row>
    <row r="25" spans="1:11" x14ac:dyDescent="0.25">
      <c r="A25" s="7" t="s">
        <v>105</v>
      </c>
      <c r="B25" s="14" t="s">
        <v>106</v>
      </c>
      <c r="C25" s="9" t="s">
        <v>91</v>
      </c>
      <c r="D25" t="s">
        <v>100</v>
      </c>
      <c r="E25" s="9" t="s">
        <v>107</v>
      </c>
      <c r="F25" t="s">
        <v>108</v>
      </c>
      <c r="G25" s="9" t="s">
        <v>118</v>
      </c>
      <c r="H25" t="s">
        <v>119</v>
      </c>
      <c r="I25" s="9" t="s">
        <v>133</v>
      </c>
      <c r="J25" t="s">
        <v>88</v>
      </c>
      <c r="K25" s="10">
        <f>Cuestionario_CCL!E67</f>
        <v>0</v>
      </c>
    </row>
    <row r="26" spans="1:11" x14ac:dyDescent="0.25">
      <c r="A26" s="7" t="s">
        <v>105</v>
      </c>
      <c r="B26" s="14" t="s">
        <v>106</v>
      </c>
      <c r="C26" s="9" t="s">
        <v>91</v>
      </c>
      <c r="D26" t="s">
        <v>100</v>
      </c>
      <c r="E26" s="9" t="s">
        <v>107</v>
      </c>
      <c r="F26" t="s">
        <v>108</v>
      </c>
      <c r="G26" s="9" t="s">
        <v>121</v>
      </c>
      <c r="H26" t="s">
        <v>122</v>
      </c>
      <c r="I26" s="9" t="s">
        <v>134</v>
      </c>
      <c r="J26" t="s">
        <v>88</v>
      </c>
      <c r="K26" s="10">
        <f>Cuestionario_CCL!E69</f>
        <v>33</v>
      </c>
    </row>
    <row r="27" spans="1:11" x14ac:dyDescent="0.25">
      <c r="A27" s="7" t="s">
        <v>105</v>
      </c>
      <c r="B27" s="14" t="s">
        <v>106</v>
      </c>
      <c r="C27" s="9" t="s">
        <v>91</v>
      </c>
      <c r="D27" t="s">
        <v>100</v>
      </c>
      <c r="E27" s="9" t="s">
        <v>107</v>
      </c>
      <c r="F27" t="s">
        <v>108</v>
      </c>
      <c r="G27" s="9" t="s">
        <v>124</v>
      </c>
      <c r="H27" t="s">
        <v>125</v>
      </c>
      <c r="I27" s="9" t="s">
        <v>135</v>
      </c>
      <c r="J27" t="s">
        <v>88</v>
      </c>
      <c r="K27" s="10">
        <f>Cuestionario_CCL!E71</f>
        <v>0</v>
      </c>
    </row>
    <row r="28" spans="1:11" x14ac:dyDescent="0.25">
      <c r="A28" s="7" t="s">
        <v>105</v>
      </c>
      <c r="B28" s="14" t="s">
        <v>106</v>
      </c>
      <c r="C28" s="9" t="s">
        <v>91</v>
      </c>
      <c r="D28" t="s">
        <v>100</v>
      </c>
      <c r="E28" s="9" t="s">
        <v>107</v>
      </c>
      <c r="F28" t="s">
        <v>108</v>
      </c>
      <c r="G28" s="9" t="s">
        <v>127</v>
      </c>
      <c r="H28" t="s">
        <v>128</v>
      </c>
      <c r="I28" s="9" t="s">
        <v>136</v>
      </c>
      <c r="J28" t="s">
        <v>88</v>
      </c>
      <c r="K28" s="10">
        <f>Cuestionario_CCL!E73</f>
        <v>0</v>
      </c>
    </row>
    <row r="29" spans="1:11" x14ac:dyDescent="0.25">
      <c r="A29" s="7" t="s">
        <v>137</v>
      </c>
      <c r="B29" s="14" t="s">
        <v>138</v>
      </c>
      <c r="C29" s="9" t="s">
        <v>91</v>
      </c>
      <c r="D29" t="s">
        <v>100</v>
      </c>
      <c r="E29" s="9" t="s">
        <v>139</v>
      </c>
      <c r="F29" t="s">
        <v>140</v>
      </c>
      <c r="G29" s="9" t="s">
        <v>141</v>
      </c>
      <c r="H29" t="s">
        <v>110</v>
      </c>
      <c r="I29" s="9" t="s">
        <v>142</v>
      </c>
      <c r="J29" t="s">
        <v>82</v>
      </c>
      <c r="K29" s="10">
        <f>Cuestionario_CCL!K61</f>
        <v>27</v>
      </c>
    </row>
    <row r="30" spans="1:11" x14ac:dyDescent="0.25">
      <c r="A30" s="7" t="s">
        <v>137</v>
      </c>
      <c r="B30" s="14" t="s">
        <v>138</v>
      </c>
      <c r="C30" s="9" t="s">
        <v>91</v>
      </c>
      <c r="D30" t="s">
        <v>100</v>
      </c>
      <c r="E30" s="9" t="s">
        <v>139</v>
      </c>
      <c r="F30" t="s">
        <v>140</v>
      </c>
      <c r="G30" s="9" t="s">
        <v>143</v>
      </c>
      <c r="H30" t="s">
        <v>113</v>
      </c>
      <c r="I30" s="9" t="s">
        <v>144</v>
      </c>
      <c r="J30" t="s">
        <v>82</v>
      </c>
      <c r="K30" s="10">
        <f>Cuestionario_CCL!K63</f>
        <v>0</v>
      </c>
    </row>
    <row r="31" spans="1:11" x14ac:dyDescent="0.25">
      <c r="A31" s="7" t="s">
        <v>137</v>
      </c>
      <c r="B31" s="14" t="s">
        <v>138</v>
      </c>
      <c r="C31" s="9" t="s">
        <v>91</v>
      </c>
      <c r="D31" t="s">
        <v>100</v>
      </c>
      <c r="E31" s="9" t="s">
        <v>139</v>
      </c>
      <c r="F31" t="s">
        <v>140</v>
      </c>
      <c r="G31" s="9" t="s">
        <v>145</v>
      </c>
      <c r="H31" t="s">
        <v>116</v>
      </c>
      <c r="I31" s="9" t="s">
        <v>146</v>
      </c>
      <c r="J31" t="s">
        <v>82</v>
      </c>
      <c r="K31" s="10">
        <f>Cuestionario_CCL!K65</f>
        <v>0</v>
      </c>
    </row>
    <row r="32" spans="1:11" x14ac:dyDescent="0.25">
      <c r="A32" s="7" t="s">
        <v>137</v>
      </c>
      <c r="B32" s="14" t="s">
        <v>138</v>
      </c>
      <c r="C32" s="9" t="s">
        <v>91</v>
      </c>
      <c r="D32" t="s">
        <v>100</v>
      </c>
      <c r="E32" s="9" t="s">
        <v>139</v>
      </c>
      <c r="F32" t="s">
        <v>140</v>
      </c>
      <c r="G32" s="9" t="s">
        <v>147</v>
      </c>
      <c r="H32" t="s">
        <v>119</v>
      </c>
      <c r="I32" s="9" t="s">
        <v>148</v>
      </c>
      <c r="J32" t="s">
        <v>82</v>
      </c>
      <c r="K32" s="10">
        <f>Cuestionario_CCL!K67</f>
        <v>0</v>
      </c>
    </row>
    <row r="33" spans="1:11" x14ac:dyDescent="0.25">
      <c r="A33" s="7" t="s">
        <v>137</v>
      </c>
      <c r="B33" s="14" t="s">
        <v>138</v>
      </c>
      <c r="C33" s="9" t="s">
        <v>91</v>
      </c>
      <c r="D33" t="s">
        <v>100</v>
      </c>
      <c r="E33" s="9" t="s">
        <v>139</v>
      </c>
      <c r="F33" t="s">
        <v>140</v>
      </c>
      <c r="G33" s="9" t="s">
        <v>149</v>
      </c>
      <c r="H33" t="s">
        <v>122</v>
      </c>
      <c r="I33" s="9" t="s">
        <v>150</v>
      </c>
      <c r="J33" t="s">
        <v>82</v>
      </c>
      <c r="K33" s="10">
        <f>Cuestionario_CCL!K69</f>
        <v>20</v>
      </c>
    </row>
    <row r="34" spans="1:11" x14ac:dyDescent="0.25">
      <c r="A34" s="7" t="s">
        <v>137</v>
      </c>
      <c r="B34" s="14" t="s">
        <v>138</v>
      </c>
      <c r="C34" s="9" t="s">
        <v>91</v>
      </c>
      <c r="D34" t="s">
        <v>100</v>
      </c>
      <c r="E34" s="9" t="s">
        <v>139</v>
      </c>
      <c r="F34" t="s">
        <v>140</v>
      </c>
      <c r="G34" s="9" t="s">
        <v>151</v>
      </c>
      <c r="H34" t="s">
        <v>125</v>
      </c>
      <c r="I34" s="9" t="s">
        <v>152</v>
      </c>
      <c r="J34" t="s">
        <v>82</v>
      </c>
      <c r="K34" s="10">
        <f>Cuestionario_CCL!K71</f>
        <v>0</v>
      </c>
    </row>
    <row r="35" spans="1:11" x14ac:dyDescent="0.25">
      <c r="A35" s="7" t="s">
        <v>137</v>
      </c>
      <c r="B35" s="14" t="s">
        <v>138</v>
      </c>
      <c r="C35" s="9" t="s">
        <v>91</v>
      </c>
      <c r="D35" t="s">
        <v>100</v>
      </c>
      <c r="E35" s="9" t="s">
        <v>139</v>
      </c>
      <c r="F35" t="s">
        <v>140</v>
      </c>
      <c r="G35" s="9" t="s">
        <v>153</v>
      </c>
      <c r="H35" t="s">
        <v>128</v>
      </c>
      <c r="I35" s="9" t="s">
        <v>154</v>
      </c>
      <c r="J35" t="s">
        <v>82</v>
      </c>
      <c r="K35" s="10">
        <f>Cuestionario_CCL!K73</f>
        <v>0</v>
      </c>
    </row>
    <row r="36" spans="1:11" x14ac:dyDescent="0.25">
      <c r="A36" s="7" t="s">
        <v>137</v>
      </c>
      <c r="B36" s="8" t="s">
        <v>138</v>
      </c>
      <c r="C36" s="9" t="s">
        <v>91</v>
      </c>
      <c r="D36" t="s">
        <v>100</v>
      </c>
      <c r="E36" s="9" t="s">
        <v>139</v>
      </c>
      <c r="F36" t="s">
        <v>140</v>
      </c>
      <c r="G36" s="9" t="s">
        <v>141</v>
      </c>
      <c r="H36" t="s">
        <v>110</v>
      </c>
      <c r="I36" s="9" t="s">
        <v>155</v>
      </c>
      <c r="J36" t="s">
        <v>88</v>
      </c>
      <c r="K36" s="10">
        <f>+Cuestionario_CCL!M61</f>
        <v>30</v>
      </c>
    </row>
    <row r="37" spans="1:11" x14ac:dyDescent="0.25">
      <c r="A37" s="7" t="s">
        <v>137</v>
      </c>
      <c r="B37" s="8" t="s">
        <v>138</v>
      </c>
      <c r="C37" s="9" t="s">
        <v>91</v>
      </c>
      <c r="D37" t="s">
        <v>100</v>
      </c>
      <c r="E37" s="9" t="s">
        <v>139</v>
      </c>
      <c r="F37" t="s">
        <v>140</v>
      </c>
      <c r="G37" s="9" t="s">
        <v>143</v>
      </c>
      <c r="H37" t="s">
        <v>113</v>
      </c>
      <c r="I37" s="9" t="s">
        <v>156</v>
      </c>
      <c r="J37" t="s">
        <v>88</v>
      </c>
      <c r="K37" s="10">
        <f>+Cuestionario_CCL!M63</f>
        <v>0</v>
      </c>
    </row>
    <row r="38" spans="1:11" x14ac:dyDescent="0.25">
      <c r="A38" s="7" t="s">
        <v>137</v>
      </c>
      <c r="B38" s="8" t="s">
        <v>138</v>
      </c>
      <c r="C38" s="9" t="s">
        <v>91</v>
      </c>
      <c r="D38" t="s">
        <v>100</v>
      </c>
      <c r="E38" s="9" t="s">
        <v>139</v>
      </c>
      <c r="F38" t="s">
        <v>140</v>
      </c>
      <c r="G38" s="9" t="s">
        <v>145</v>
      </c>
      <c r="H38" t="s">
        <v>116</v>
      </c>
      <c r="I38" s="9" t="s">
        <v>157</v>
      </c>
      <c r="J38" t="s">
        <v>88</v>
      </c>
      <c r="K38" s="10">
        <f>+Cuestionario_CCL!M65</f>
        <v>0</v>
      </c>
    </row>
    <row r="39" spans="1:11" x14ac:dyDescent="0.25">
      <c r="A39" s="7" t="s">
        <v>137</v>
      </c>
      <c r="B39" s="8" t="s">
        <v>138</v>
      </c>
      <c r="C39" s="9" t="s">
        <v>91</v>
      </c>
      <c r="D39" t="s">
        <v>100</v>
      </c>
      <c r="E39" s="9" t="s">
        <v>139</v>
      </c>
      <c r="F39" t="s">
        <v>140</v>
      </c>
      <c r="G39" s="9" t="s">
        <v>147</v>
      </c>
      <c r="H39" t="s">
        <v>119</v>
      </c>
      <c r="I39" s="9" t="s">
        <v>158</v>
      </c>
      <c r="J39" t="s">
        <v>88</v>
      </c>
      <c r="K39" s="10">
        <f>+Cuestionario_CCL!M67</f>
        <v>0</v>
      </c>
    </row>
    <row r="40" spans="1:11" x14ac:dyDescent="0.25">
      <c r="A40" s="7" t="s">
        <v>137</v>
      </c>
      <c r="B40" s="8" t="s">
        <v>138</v>
      </c>
      <c r="C40" s="9" t="s">
        <v>91</v>
      </c>
      <c r="D40" t="s">
        <v>100</v>
      </c>
      <c r="E40" s="9" t="s">
        <v>139</v>
      </c>
      <c r="F40" t="s">
        <v>140</v>
      </c>
      <c r="G40" s="9" t="s">
        <v>149</v>
      </c>
      <c r="H40" t="s">
        <v>122</v>
      </c>
      <c r="I40" s="9" t="s">
        <v>159</v>
      </c>
      <c r="J40" t="s">
        <v>88</v>
      </c>
      <c r="K40" s="10">
        <f>+Cuestionario_CCL!M69</f>
        <v>33</v>
      </c>
    </row>
    <row r="41" spans="1:11" x14ac:dyDescent="0.25">
      <c r="A41" s="7" t="s">
        <v>137</v>
      </c>
      <c r="B41" s="8" t="s">
        <v>138</v>
      </c>
      <c r="C41" s="9" t="s">
        <v>91</v>
      </c>
      <c r="D41" t="s">
        <v>100</v>
      </c>
      <c r="E41" s="9" t="s">
        <v>139</v>
      </c>
      <c r="F41" t="s">
        <v>140</v>
      </c>
      <c r="G41" s="9" t="s">
        <v>151</v>
      </c>
      <c r="H41" t="s">
        <v>125</v>
      </c>
      <c r="I41" s="9" t="s">
        <v>160</v>
      </c>
      <c r="J41" t="s">
        <v>88</v>
      </c>
      <c r="K41" s="10">
        <f>+Cuestionario_CCL!M71</f>
        <v>0</v>
      </c>
    </row>
    <row r="42" spans="1:11" x14ac:dyDescent="0.25">
      <c r="A42" s="7" t="s">
        <v>137</v>
      </c>
      <c r="B42" s="8" t="s">
        <v>138</v>
      </c>
      <c r="C42" s="9" t="s">
        <v>91</v>
      </c>
      <c r="D42" t="s">
        <v>100</v>
      </c>
      <c r="E42" s="9" t="s">
        <v>139</v>
      </c>
      <c r="F42" t="s">
        <v>140</v>
      </c>
      <c r="G42" s="9" t="s">
        <v>153</v>
      </c>
      <c r="H42" t="s">
        <v>128</v>
      </c>
      <c r="I42" s="9" t="s">
        <v>161</v>
      </c>
      <c r="J42" t="s">
        <v>88</v>
      </c>
      <c r="K42" s="10">
        <f>+Cuestionario_CCL!M73</f>
        <v>0</v>
      </c>
    </row>
    <row r="43" spans="1:11" x14ac:dyDescent="0.25">
      <c r="A43" s="7" t="s">
        <v>162</v>
      </c>
      <c r="B43" s="14" t="s">
        <v>163</v>
      </c>
      <c r="C43" s="9" t="s">
        <v>91</v>
      </c>
      <c r="D43" t="s">
        <v>100</v>
      </c>
      <c r="E43" s="9" t="s">
        <v>164</v>
      </c>
      <c r="F43" t="s">
        <v>165</v>
      </c>
      <c r="G43" s="9" t="s">
        <v>166</v>
      </c>
      <c r="H43" t="s">
        <v>55</v>
      </c>
      <c r="I43" s="9" t="s">
        <v>167</v>
      </c>
      <c r="J43" t="s">
        <v>55</v>
      </c>
      <c r="K43" s="10">
        <f>Cuestionario_CCL!B84</f>
        <v>0</v>
      </c>
    </row>
    <row r="44" spans="1:11" x14ac:dyDescent="0.25">
      <c r="A44" s="7" t="s">
        <v>162</v>
      </c>
      <c r="B44" s="14" t="s">
        <v>163</v>
      </c>
      <c r="C44" s="9" t="s">
        <v>91</v>
      </c>
      <c r="D44" t="s">
        <v>100</v>
      </c>
      <c r="E44" s="9" t="s">
        <v>164</v>
      </c>
      <c r="F44" t="s">
        <v>165</v>
      </c>
      <c r="G44" s="9" t="s">
        <v>168</v>
      </c>
      <c r="H44" t="s">
        <v>56</v>
      </c>
      <c r="I44" s="9" t="s">
        <v>169</v>
      </c>
      <c r="J44" t="s">
        <v>56</v>
      </c>
      <c r="K44" s="10">
        <f>Cuestionario_CCL!B86</f>
        <v>0</v>
      </c>
    </row>
    <row r="45" spans="1:11" x14ac:dyDescent="0.25">
      <c r="A45" s="7" t="s">
        <v>170</v>
      </c>
      <c r="B45" s="14" t="s">
        <v>171</v>
      </c>
      <c r="C45" s="9" t="s">
        <v>91</v>
      </c>
      <c r="D45" t="s">
        <v>100</v>
      </c>
      <c r="E45" s="9" t="s">
        <v>172</v>
      </c>
      <c r="F45" t="s">
        <v>173</v>
      </c>
      <c r="G45" s="9" t="s">
        <v>174</v>
      </c>
      <c r="H45" t="s">
        <v>175</v>
      </c>
      <c r="I45" s="9" t="s">
        <v>176</v>
      </c>
      <c r="J45" t="s">
        <v>177</v>
      </c>
      <c r="K45" s="10">
        <f>Cuestionario_CCL!K86</f>
        <v>55</v>
      </c>
    </row>
    <row r="46" spans="1:11" x14ac:dyDescent="0.25">
      <c r="A46" s="7" t="s">
        <v>170</v>
      </c>
      <c r="B46" s="14" t="s">
        <v>171</v>
      </c>
      <c r="C46" s="9" t="s">
        <v>91</v>
      </c>
      <c r="D46" t="s">
        <v>100</v>
      </c>
      <c r="E46" s="9" t="s">
        <v>172</v>
      </c>
      <c r="F46" t="s">
        <v>173</v>
      </c>
      <c r="G46" s="9" t="s">
        <v>178</v>
      </c>
      <c r="H46" t="s">
        <v>179</v>
      </c>
      <c r="I46" s="9" t="s">
        <v>180</v>
      </c>
      <c r="J46" t="s">
        <v>181</v>
      </c>
      <c r="K46" s="10">
        <f>Cuestionario_CCL!K88</f>
        <v>0</v>
      </c>
    </row>
    <row r="47" spans="1:11" x14ac:dyDescent="0.25">
      <c r="A47" s="7" t="s">
        <v>170</v>
      </c>
      <c r="B47" s="14" t="s">
        <v>171</v>
      </c>
      <c r="C47" s="9" t="s">
        <v>91</v>
      </c>
      <c r="D47" t="s">
        <v>100</v>
      </c>
      <c r="E47" s="9" t="s">
        <v>172</v>
      </c>
      <c r="F47" t="s">
        <v>173</v>
      </c>
      <c r="G47" s="9" t="s">
        <v>182</v>
      </c>
      <c r="H47" t="s">
        <v>183</v>
      </c>
      <c r="I47" s="9" t="s">
        <v>184</v>
      </c>
      <c r="J47" t="s">
        <v>185</v>
      </c>
      <c r="K47" s="10">
        <f>Cuestionario_CCL!K90</f>
        <v>0</v>
      </c>
    </row>
    <row r="48" spans="1:11" x14ac:dyDescent="0.25">
      <c r="A48" s="7" t="s">
        <v>186</v>
      </c>
      <c r="B48" s="14" t="s">
        <v>187</v>
      </c>
      <c r="C48" s="9" t="s">
        <v>91</v>
      </c>
      <c r="D48" t="s">
        <v>100</v>
      </c>
      <c r="E48" s="9" t="s">
        <v>188</v>
      </c>
      <c r="F48" t="s">
        <v>189</v>
      </c>
      <c r="G48" s="9" t="s">
        <v>190</v>
      </c>
      <c r="H48" t="s">
        <v>189</v>
      </c>
      <c r="I48" s="9" t="s">
        <v>191</v>
      </c>
      <c r="J48" t="s">
        <v>189</v>
      </c>
      <c r="K48" s="10">
        <f>Cuestionario_CCL!K92</f>
        <v>8</v>
      </c>
    </row>
    <row r="49" spans="1:11" x14ac:dyDescent="0.25">
      <c r="A49" s="7" t="s">
        <v>192</v>
      </c>
      <c r="B49" s="8" t="s">
        <v>193</v>
      </c>
      <c r="C49" s="9" t="s">
        <v>91</v>
      </c>
      <c r="D49" t="s">
        <v>100</v>
      </c>
      <c r="E49" s="9" t="s">
        <v>194</v>
      </c>
      <c r="F49" t="s">
        <v>195</v>
      </c>
      <c r="G49" s="9" t="s">
        <v>196</v>
      </c>
      <c r="H49" t="s">
        <v>195</v>
      </c>
      <c r="I49" s="9" t="s">
        <v>197</v>
      </c>
      <c r="J49" t="s">
        <v>195</v>
      </c>
      <c r="K49" s="10">
        <f>Cuestionario_CCL!K94</f>
        <v>44</v>
      </c>
    </row>
    <row r="50" spans="1:11" x14ac:dyDescent="0.25">
      <c r="A50" s="7" t="s">
        <v>198</v>
      </c>
      <c r="B50" s="8" t="s">
        <v>199</v>
      </c>
      <c r="C50" s="9" t="s">
        <v>91</v>
      </c>
      <c r="D50" t="s">
        <v>100</v>
      </c>
      <c r="E50" s="9" t="s">
        <v>200</v>
      </c>
      <c r="F50" t="s">
        <v>201</v>
      </c>
      <c r="G50" s="9" t="s">
        <v>202</v>
      </c>
      <c r="H50" t="s">
        <v>201</v>
      </c>
      <c r="I50" s="9" t="s">
        <v>203</v>
      </c>
      <c r="J50" t="s">
        <v>201</v>
      </c>
      <c r="K50" s="10">
        <f>Cuestionario_CCL!K96</f>
        <v>83</v>
      </c>
    </row>
    <row r="51" spans="1:11" x14ac:dyDescent="0.25">
      <c r="A51" s="7" t="s">
        <v>204</v>
      </c>
      <c r="B51" s="8" t="s">
        <v>205</v>
      </c>
      <c r="C51" s="9" t="s">
        <v>91</v>
      </c>
      <c r="D51" t="s">
        <v>100</v>
      </c>
      <c r="E51" s="9" t="s">
        <v>206</v>
      </c>
      <c r="F51" t="s">
        <v>207</v>
      </c>
      <c r="G51" s="9" t="s">
        <v>208</v>
      </c>
      <c r="H51" t="s">
        <v>209</v>
      </c>
      <c r="I51" s="9" t="s">
        <v>210</v>
      </c>
      <c r="J51" t="s">
        <v>209</v>
      </c>
      <c r="K51" s="10">
        <f>Cuestionario_CCL!B106</f>
        <v>14</v>
      </c>
    </row>
    <row r="52" spans="1:11" x14ac:dyDescent="0.25">
      <c r="A52" s="7" t="s">
        <v>204</v>
      </c>
      <c r="B52" s="8" t="s">
        <v>205</v>
      </c>
      <c r="C52" s="9" t="s">
        <v>91</v>
      </c>
      <c r="D52" t="s">
        <v>100</v>
      </c>
      <c r="E52" s="9" t="s">
        <v>206</v>
      </c>
      <c r="F52" t="s">
        <v>207</v>
      </c>
      <c r="G52" s="9" t="s">
        <v>211</v>
      </c>
      <c r="H52" t="s">
        <v>415</v>
      </c>
      <c r="I52" s="9" t="s">
        <v>212</v>
      </c>
      <c r="J52" t="s">
        <v>415</v>
      </c>
      <c r="K52" s="10">
        <f>Cuestionario_CCL!B108</f>
        <v>9</v>
      </c>
    </row>
    <row r="53" spans="1:11" x14ac:dyDescent="0.25">
      <c r="A53" s="18" t="s">
        <v>204</v>
      </c>
      <c r="B53" s="19" t="s">
        <v>205</v>
      </c>
      <c r="C53" s="20" t="s">
        <v>91</v>
      </c>
      <c r="D53" s="3" t="s">
        <v>100</v>
      </c>
      <c r="E53" s="20" t="s">
        <v>206</v>
      </c>
      <c r="F53" s="3" t="s">
        <v>207</v>
      </c>
      <c r="G53" s="20" t="s">
        <v>417</v>
      </c>
      <c r="H53" s="3" t="s">
        <v>414</v>
      </c>
      <c r="I53" s="20" t="s">
        <v>418</v>
      </c>
      <c r="J53" s="3" t="s">
        <v>414</v>
      </c>
      <c r="K53" s="21">
        <f>Cuestionario_CCL!B109</f>
        <v>0</v>
      </c>
    </row>
    <row r="54" spans="1:11" s="3" customFormat="1" x14ac:dyDescent="0.25">
      <c r="A54" s="7" t="s">
        <v>213</v>
      </c>
      <c r="B54" s="8" t="s">
        <v>214</v>
      </c>
      <c r="C54" s="9" t="s">
        <v>91</v>
      </c>
      <c r="D54" t="s">
        <v>100</v>
      </c>
      <c r="E54" s="9" t="s">
        <v>215</v>
      </c>
      <c r="F54" t="s">
        <v>216</v>
      </c>
      <c r="G54" s="9" t="s">
        <v>217</v>
      </c>
      <c r="H54" t="s">
        <v>209</v>
      </c>
      <c r="I54" s="9" t="s">
        <v>218</v>
      </c>
      <c r="J54" t="s">
        <v>209</v>
      </c>
      <c r="K54" s="10">
        <f>Cuestionario_CCL!B119</f>
        <v>21</v>
      </c>
    </row>
    <row r="55" spans="1:11" x14ac:dyDescent="0.25">
      <c r="A55" s="7" t="s">
        <v>213</v>
      </c>
      <c r="B55" s="8" t="s">
        <v>214</v>
      </c>
      <c r="C55" s="9" t="s">
        <v>91</v>
      </c>
      <c r="D55" t="s">
        <v>100</v>
      </c>
      <c r="E55" s="9" t="s">
        <v>215</v>
      </c>
      <c r="F55" t="s">
        <v>216</v>
      </c>
      <c r="G55" s="9" t="s">
        <v>219</v>
      </c>
      <c r="H55" t="s">
        <v>220</v>
      </c>
      <c r="I55" s="9" t="s">
        <v>221</v>
      </c>
      <c r="J55" t="s">
        <v>220</v>
      </c>
      <c r="K55" s="10">
        <f>Cuestionario_CCL!B121</f>
        <v>57</v>
      </c>
    </row>
    <row r="56" spans="1:11" x14ac:dyDescent="0.25">
      <c r="A56" s="7" t="s">
        <v>222</v>
      </c>
      <c r="B56" s="8" t="s">
        <v>223</v>
      </c>
      <c r="C56" s="9" t="s">
        <v>91</v>
      </c>
      <c r="D56" t="s">
        <v>100</v>
      </c>
      <c r="E56" s="9" t="s">
        <v>224</v>
      </c>
      <c r="F56" t="s">
        <v>225</v>
      </c>
      <c r="G56" s="9" t="s">
        <v>226</v>
      </c>
      <c r="H56" t="s">
        <v>227</v>
      </c>
      <c r="I56" s="9" t="s">
        <v>228</v>
      </c>
      <c r="J56" t="s">
        <v>227</v>
      </c>
      <c r="K56" s="10">
        <f>Cuestionario_CCL!J119</f>
        <v>19</v>
      </c>
    </row>
    <row r="57" spans="1:11" x14ac:dyDescent="0.25">
      <c r="A57" s="7" t="s">
        <v>222</v>
      </c>
      <c r="B57" s="8" t="s">
        <v>223</v>
      </c>
      <c r="C57" s="9" t="s">
        <v>91</v>
      </c>
      <c r="D57" t="s">
        <v>100</v>
      </c>
      <c r="E57" s="9" t="s">
        <v>224</v>
      </c>
      <c r="F57" t="s">
        <v>225</v>
      </c>
      <c r="G57" s="9" t="s">
        <v>229</v>
      </c>
      <c r="H57" t="s">
        <v>230</v>
      </c>
      <c r="I57" s="9" t="s">
        <v>231</v>
      </c>
      <c r="J57" t="s">
        <v>230</v>
      </c>
      <c r="K57" s="10">
        <f>Cuestionario_CCL!J121</f>
        <v>2</v>
      </c>
    </row>
    <row r="58" spans="1:11" x14ac:dyDescent="0.25">
      <c r="A58" s="18" t="s">
        <v>222</v>
      </c>
      <c r="B58" s="19" t="s">
        <v>223</v>
      </c>
      <c r="C58" s="20" t="s">
        <v>91</v>
      </c>
      <c r="D58" s="3" t="s">
        <v>100</v>
      </c>
      <c r="E58" s="20" t="s">
        <v>224</v>
      </c>
      <c r="F58" s="3" t="s">
        <v>225</v>
      </c>
      <c r="G58" s="20" t="s">
        <v>232</v>
      </c>
      <c r="H58" s="3" t="s">
        <v>233</v>
      </c>
      <c r="I58" s="20" t="s">
        <v>234</v>
      </c>
      <c r="J58" s="3" t="s">
        <v>233</v>
      </c>
      <c r="K58" s="21">
        <f>Cuestionario_CCL!J123</f>
        <v>0</v>
      </c>
    </row>
    <row r="59" spans="1:11" s="3" customFormat="1" x14ac:dyDescent="0.25">
      <c r="A59" s="7" t="s">
        <v>222</v>
      </c>
      <c r="B59" s="8" t="s">
        <v>223</v>
      </c>
      <c r="C59" s="9" t="s">
        <v>91</v>
      </c>
      <c r="D59" t="s">
        <v>100</v>
      </c>
      <c r="E59" s="9" t="s">
        <v>224</v>
      </c>
      <c r="F59" t="s">
        <v>225</v>
      </c>
      <c r="G59" s="9" t="s">
        <v>235</v>
      </c>
      <c r="H59" t="s">
        <v>236</v>
      </c>
      <c r="I59" s="9" t="s">
        <v>237</v>
      </c>
      <c r="J59" t="s">
        <v>236</v>
      </c>
      <c r="K59" s="10">
        <f>Cuestionario_CCL!J125</f>
        <v>0</v>
      </c>
    </row>
    <row r="60" spans="1:11" x14ac:dyDescent="0.25">
      <c r="A60" s="7" t="s">
        <v>238</v>
      </c>
      <c r="B60" s="8" t="s">
        <v>239</v>
      </c>
      <c r="C60" s="9" t="s">
        <v>91</v>
      </c>
      <c r="D60" t="s">
        <v>100</v>
      </c>
      <c r="E60" s="9" t="s">
        <v>240</v>
      </c>
      <c r="F60" t="s">
        <v>241</v>
      </c>
      <c r="G60" s="9" t="s">
        <v>242</v>
      </c>
      <c r="H60" t="s">
        <v>209</v>
      </c>
      <c r="I60" s="9" t="s">
        <v>243</v>
      </c>
      <c r="J60" t="s">
        <v>209</v>
      </c>
      <c r="K60" s="10">
        <f>IF(ISERROR(AVERAGE(Tiempo_Promedio!B3:B5)),"",AVERAGE(Tiempo_Promedio!B3:B5))</f>
        <v>21.666666666666668</v>
      </c>
    </row>
    <row r="61" spans="1:11" x14ac:dyDescent="0.25">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25">
      <c r="A62" s="7" t="s">
        <v>238</v>
      </c>
      <c r="B62" s="8" t="s">
        <v>239</v>
      </c>
      <c r="C62" s="9" t="s">
        <v>91</v>
      </c>
      <c r="D62" t="s">
        <v>100</v>
      </c>
      <c r="E62" s="9" t="s">
        <v>246</v>
      </c>
      <c r="F62" t="s">
        <v>247</v>
      </c>
      <c r="G62" s="9" t="s">
        <v>248</v>
      </c>
      <c r="H62" t="s">
        <v>209</v>
      </c>
      <c r="I62" s="9" t="s">
        <v>249</v>
      </c>
      <c r="J62" t="s">
        <v>209</v>
      </c>
      <c r="K62" s="10">
        <f>IF(ISERROR(AVERAGE(Tiempo_Promedio!G3:G5)),"",AVERAGE(Tiempo_Promedio!G3:G5))</f>
        <v>32</v>
      </c>
    </row>
    <row r="63" spans="1:11" x14ac:dyDescent="0.25">
      <c r="A63" s="7" t="s">
        <v>238</v>
      </c>
      <c r="B63" s="8" t="s">
        <v>239</v>
      </c>
      <c r="C63" s="9" t="s">
        <v>91</v>
      </c>
      <c r="D63" t="s">
        <v>100</v>
      </c>
      <c r="E63" s="9" t="s">
        <v>246</v>
      </c>
      <c r="F63" t="s">
        <v>247</v>
      </c>
      <c r="G63" s="9" t="s">
        <v>250</v>
      </c>
      <c r="H63" t="s">
        <v>220</v>
      </c>
      <c r="I63" s="9" t="s">
        <v>251</v>
      </c>
      <c r="J63" t="s">
        <v>220</v>
      </c>
      <c r="K63" s="10">
        <f>IF(ISERROR(AVERAGE(Tiempo_Promedio!G7:G9)),"",AVERAGE(Tiempo_Promedio!G7:G9))</f>
        <v>1</v>
      </c>
    </row>
    <row r="64" spans="1:11" x14ac:dyDescent="0.25">
      <c r="A64" s="7" t="s">
        <v>252</v>
      </c>
      <c r="B64" s="8" t="s">
        <v>253</v>
      </c>
      <c r="C64" s="9" t="s">
        <v>91</v>
      </c>
      <c r="D64" t="s">
        <v>100</v>
      </c>
      <c r="E64" s="9" t="s">
        <v>254</v>
      </c>
      <c r="F64" t="s">
        <v>255</v>
      </c>
      <c r="G64" s="9" t="s">
        <v>256</v>
      </c>
      <c r="H64" t="s">
        <v>209</v>
      </c>
      <c r="I64" s="9" t="s">
        <v>257</v>
      </c>
      <c r="J64" t="s">
        <v>209</v>
      </c>
      <c r="K64" s="11">
        <f>Cuestionario_CCL!K182</f>
        <v>684438.1</v>
      </c>
    </row>
    <row r="65" spans="1:11" x14ac:dyDescent="0.25">
      <c r="A65" s="7" t="s">
        <v>252</v>
      </c>
      <c r="B65" s="8" t="s">
        <v>253</v>
      </c>
      <c r="C65" s="9" t="s">
        <v>91</v>
      </c>
      <c r="D65" t="s">
        <v>100</v>
      </c>
      <c r="E65" s="9" t="s">
        <v>254</v>
      </c>
      <c r="F65" t="s">
        <v>255</v>
      </c>
      <c r="G65" s="9" t="s">
        <v>258</v>
      </c>
      <c r="H65" t="s">
        <v>259</v>
      </c>
      <c r="I65" s="9" t="s">
        <v>260</v>
      </c>
      <c r="J65" t="s">
        <v>259</v>
      </c>
      <c r="K65" s="11">
        <f>Cuestionario_CCL!K184</f>
        <v>1354861.67</v>
      </c>
    </row>
    <row r="66" spans="1:11" x14ac:dyDescent="0.25">
      <c r="A66" s="7" t="s">
        <v>261</v>
      </c>
      <c r="B66" s="8" t="s">
        <v>262</v>
      </c>
      <c r="C66" s="9" t="s">
        <v>91</v>
      </c>
      <c r="D66" t="s">
        <v>100</v>
      </c>
      <c r="E66" s="9" t="s">
        <v>263</v>
      </c>
      <c r="F66" t="s">
        <v>264</v>
      </c>
      <c r="G66" s="9" t="s">
        <v>265</v>
      </c>
      <c r="H66" t="s">
        <v>209</v>
      </c>
      <c r="I66" s="9" t="s">
        <v>266</v>
      </c>
      <c r="J66" t="s">
        <v>209</v>
      </c>
      <c r="K66" s="11">
        <f>Cuestionario_CCL!K186</f>
        <v>455569.91</v>
      </c>
    </row>
    <row r="67" spans="1:11" x14ac:dyDescent="0.25">
      <c r="A67" s="7" t="s">
        <v>261</v>
      </c>
      <c r="B67" s="8" t="s">
        <v>262</v>
      </c>
      <c r="C67" s="9" t="s">
        <v>91</v>
      </c>
      <c r="D67" t="s">
        <v>100</v>
      </c>
      <c r="E67" s="9" t="s">
        <v>263</v>
      </c>
      <c r="F67" t="s">
        <v>264</v>
      </c>
      <c r="G67" s="9" t="s">
        <v>267</v>
      </c>
      <c r="H67" t="s">
        <v>259</v>
      </c>
      <c r="I67" s="9" t="s">
        <v>268</v>
      </c>
      <c r="J67" t="s">
        <v>259</v>
      </c>
      <c r="K67" s="11">
        <f>Cuestionario_CCL!K188</f>
        <v>1279279.26</v>
      </c>
    </row>
    <row r="68" spans="1:11" x14ac:dyDescent="0.25">
      <c r="A68" s="7" t="s">
        <v>269</v>
      </c>
      <c r="B68" s="8" t="s">
        <v>270</v>
      </c>
      <c r="C68" s="9" t="s">
        <v>91</v>
      </c>
      <c r="D68" t="s">
        <v>100</v>
      </c>
      <c r="E68" s="9" t="s">
        <v>271</v>
      </c>
      <c r="F68" t="s">
        <v>272</v>
      </c>
      <c r="G68" s="9" t="s">
        <v>273</v>
      </c>
      <c r="H68" t="s">
        <v>272</v>
      </c>
      <c r="I68" s="9" t="s">
        <v>274</v>
      </c>
      <c r="J68" t="s">
        <v>272</v>
      </c>
      <c r="K68" s="10">
        <f>Cuestionario_CCL!K190</f>
        <v>20</v>
      </c>
    </row>
    <row r="69" spans="1:11" x14ac:dyDescent="0.25">
      <c r="A69" s="7" t="s">
        <v>275</v>
      </c>
      <c r="B69" s="8" t="s">
        <v>276</v>
      </c>
      <c r="C69" s="9" t="s">
        <v>91</v>
      </c>
      <c r="D69" t="s">
        <v>100</v>
      </c>
      <c r="E69" s="9" t="s">
        <v>277</v>
      </c>
      <c r="F69" t="s">
        <v>278</v>
      </c>
      <c r="G69" s="9" t="s">
        <v>279</v>
      </c>
      <c r="H69" t="s">
        <v>278</v>
      </c>
      <c r="I69" s="9" t="s">
        <v>280</v>
      </c>
      <c r="J69" t="s">
        <v>278</v>
      </c>
      <c r="K69" s="10">
        <f>Cuestionario_CCL!K192</f>
        <v>1</v>
      </c>
    </row>
    <row r="70" spans="1:11" x14ac:dyDescent="0.25">
      <c r="A70" s="7" t="s">
        <v>281</v>
      </c>
      <c r="B70" s="8" t="s">
        <v>282</v>
      </c>
      <c r="C70" s="9" t="s">
        <v>98</v>
      </c>
      <c r="D70" t="s">
        <v>283</v>
      </c>
      <c r="E70" s="9" t="s">
        <v>284</v>
      </c>
      <c r="F70" t="s">
        <v>102</v>
      </c>
      <c r="G70" s="9" t="s">
        <v>285</v>
      </c>
      <c r="H70" t="s">
        <v>102</v>
      </c>
      <c r="I70" s="9" t="s">
        <v>286</v>
      </c>
      <c r="J70" t="s">
        <v>102</v>
      </c>
      <c r="K70" s="10">
        <f>Cuestionario_CCL!E200</f>
        <v>0</v>
      </c>
    </row>
    <row r="71" spans="1:11" x14ac:dyDescent="0.25">
      <c r="A71" s="7" t="s">
        <v>287</v>
      </c>
      <c r="B71" s="8" t="s">
        <v>288</v>
      </c>
      <c r="C71" s="9" t="s">
        <v>98</v>
      </c>
      <c r="D71" t="s">
        <v>283</v>
      </c>
      <c r="E71" s="9" t="s">
        <v>289</v>
      </c>
      <c r="F71" t="s">
        <v>108</v>
      </c>
      <c r="G71" s="9" t="s">
        <v>290</v>
      </c>
      <c r="H71" t="s">
        <v>291</v>
      </c>
      <c r="I71" s="9" t="s">
        <v>292</v>
      </c>
      <c r="J71" t="s">
        <v>291</v>
      </c>
      <c r="K71" s="10">
        <f>Cuestionario_CCL!B206</f>
        <v>0</v>
      </c>
    </row>
    <row r="72" spans="1:11" x14ac:dyDescent="0.25">
      <c r="A72" s="7" t="s">
        <v>287</v>
      </c>
      <c r="B72" s="8" t="s">
        <v>288</v>
      </c>
      <c r="C72" s="9" t="s">
        <v>98</v>
      </c>
      <c r="D72" t="s">
        <v>283</v>
      </c>
      <c r="E72" s="9" t="s">
        <v>289</v>
      </c>
      <c r="F72" t="s">
        <v>108</v>
      </c>
      <c r="G72" s="9" t="s">
        <v>293</v>
      </c>
      <c r="H72" t="s">
        <v>294</v>
      </c>
      <c r="I72" s="9" t="s">
        <v>295</v>
      </c>
      <c r="J72" t="s">
        <v>294</v>
      </c>
      <c r="K72" s="10">
        <f>Cuestionario_CCL!B208</f>
        <v>0</v>
      </c>
    </row>
    <row r="73" spans="1:11" x14ac:dyDescent="0.25">
      <c r="A73" s="7" t="s">
        <v>296</v>
      </c>
      <c r="B73" s="8" t="s">
        <v>297</v>
      </c>
      <c r="C73" s="9" t="s">
        <v>98</v>
      </c>
      <c r="D73" t="s">
        <v>283</v>
      </c>
      <c r="E73" s="9" t="s">
        <v>298</v>
      </c>
      <c r="F73" t="s">
        <v>140</v>
      </c>
      <c r="G73" s="9" t="s">
        <v>299</v>
      </c>
      <c r="H73" t="s">
        <v>291</v>
      </c>
      <c r="I73" s="9" t="s">
        <v>300</v>
      </c>
      <c r="J73" t="s">
        <v>291</v>
      </c>
      <c r="K73" s="10">
        <f>Cuestionario_CCL!J206</f>
        <v>0</v>
      </c>
    </row>
    <row r="74" spans="1:11" x14ac:dyDescent="0.25">
      <c r="A74" s="7" t="s">
        <v>296</v>
      </c>
      <c r="B74" s="8" t="s">
        <v>297</v>
      </c>
      <c r="C74" s="9" t="s">
        <v>98</v>
      </c>
      <c r="D74" t="s">
        <v>283</v>
      </c>
      <c r="E74" s="9" t="s">
        <v>298</v>
      </c>
      <c r="F74" t="s">
        <v>140</v>
      </c>
      <c r="G74" s="9" t="s">
        <v>301</v>
      </c>
      <c r="H74" t="s">
        <v>294</v>
      </c>
      <c r="I74" s="9" t="s">
        <v>302</v>
      </c>
      <c r="J74" t="s">
        <v>294</v>
      </c>
      <c r="K74" s="10">
        <f>Cuestionario_CCL!J208</f>
        <v>0</v>
      </c>
    </row>
    <row r="75" spans="1:11" x14ac:dyDescent="0.25">
      <c r="A75" s="7" t="s">
        <v>303</v>
      </c>
      <c r="B75" s="8" t="s">
        <v>304</v>
      </c>
      <c r="C75" s="9" t="s">
        <v>98</v>
      </c>
      <c r="D75" t="s">
        <v>283</v>
      </c>
      <c r="E75" s="9" t="s">
        <v>305</v>
      </c>
      <c r="F75" t="s">
        <v>165</v>
      </c>
      <c r="G75" s="9" t="s">
        <v>306</v>
      </c>
      <c r="H75" t="s">
        <v>55</v>
      </c>
      <c r="I75" s="9" t="s">
        <v>307</v>
      </c>
      <c r="J75" t="s">
        <v>291</v>
      </c>
      <c r="K75" s="10">
        <f>Cuestionario_CCL!B219</f>
        <v>0</v>
      </c>
    </row>
    <row r="76" spans="1:11" x14ac:dyDescent="0.25">
      <c r="A76" s="7" t="s">
        <v>303</v>
      </c>
      <c r="B76" s="8" t="s">
        <v>304</v>
      </c>
      <c r="C76" s="9" t="s">
        <v>98</v>
      </c>
      <c r="D76" t="s">
        <v>283</v>
      </c>
      <c r="E76" s="9" t="s">
        <v>305</v>
      </c>
      <c r="F76" t="s">
        <v>165</v>
      </c>
      <c r="G76" s="9" t="s">
        <v>306</v>
      </c>
      <c r="H76" t="s">
        <v>55</v>
      </c>
      <c r="I76" s="9" t="s">
        <v>308</v>
      </c>
      <c r="J76" t="s">
        <v>294</v>
      </c>
      <c r="K76" s="10">
        <f>Cuestionario_CCL!B221</f>
        <v>0</v>
      </c>
    </row>
    <row r="77" spans="1:11" x14ac:dyDescent="0.25">
      <c r="A77" s="7" t="s">
        <v>303</v>
      </c>
      <c r="B77" s="8" t="s">
        <v>304</v>
      </c>
      <c r="C77" s="9" t="s">
        <v>98</v>
      </c>
      <c r="D77" t="s">
        <v>283</v>
      </c>
      <c r="E77" s="9" t="s">
        <v>305</v>
      </c>
      <c r="F77" t="s">
        <v>165</v>
      </c>
      <c r="G77" s="9" t="s">
        <v>309</v>
      </c>
      <c r="H77" t="s">
        <v>56</v>
      </c>
      <c r="I77" s="9" t="s">
        <v>310</v>
      </c>
      <c r="J77" t="s">
        <v>291</v>
      </c>
      <c r="K77" s="10">
        <f>Cuestionario_CCL!B230</f>
        <v>0</v>
      </c>
    </row>
    <row r="78" spans="1:11" x14ac:dyDescent="0.25">
      <c r="A78" s="7" t="s">
        <v>303</v>
      </c>
      <c r="B78" s="8" t="s">
        <v>304</v>
      </c>
      <c r="C78" s="9" t="s">
        <v>98</v>
      </c>
      <c r="D78" t="s">
        <v>283</v>
      </c>
      <c r="E78" s="9" t="s">
        <v>305</v>
      </c>
      <c r="F78" t="s">
        <v>165</v>
      </c>
      <c r="G78" s="9" t="s">
        <v>309</v>
      </c>
      <c r="H78" t="s">
        <v>56</v>
      </c>
      <c r="I78" s="9" t="s">
        <v>311</v>
      </c>
      <c r="J78" t="s">
        <v>294</v>
      </c>
      <c r="K78" s="10">
        <f>Cuestionario_CCL!B232</f>
        <v>0</v>
      </c>
    </row>
    <row r="79" spans="1:11" x14ac:dyDescent="0.25">
      <c r="A79" s="7" t="s">
        <v>312</v>
      </c>
      <c r="B79" s="8" t="s">
        <v>313</v>
      </c>
      <c r="C79" s="9" t="s">
        <v>98</v>
      </c>
      <c r="D79" t="s">
        <v>283</v>
      </c>
      <c r="E79" s="9" t="s">
        <v>314</v>
      </c>
      <c r="F79" t="s">
        <v>195</v>
      </c>
      <c r="G79" s="9" t="s">
        <v>315</v>
      </c>
      <c r="H79" t="s">
        <v>291</v>
      </c>
      <c r="I79" s="9" t="s">
        <v>316</v>
      </c>
      <c r="J79" t="s">
        <v>291</v>
      </c>
      <c r="K79" s="10">
        <f>Cuestionario_CCL!J217</f>
        <v>0</v>
      </c>
    </row>
    <row r="80" spans="1:11" x14ac:dyDescent="0.25">
      <c r="A80" s="7" t="s">
        <v>312</v>
      </c>
      <c r="B80" s="8" t="s">
        <v>313</v>
      </c>
      <c r="C80" s="9" t="s">
        <v>98</v>
      </c>
      <c r="D80" t="s">
        <v>283</v>
      </c>
      <c r="E80" s="9" t="s">
        <v>314</v>
      </c>
      <c r="F80" t="s">
        <v>195</v>
      </c>
      <c r="G80" s="9" t="s">
        <v>317</v>
      </c>
      <c r="H80" t="s">
        <v>294</v>
      </c>
      <c r="I80" s="9" t="s">
        <v>318</v>
      </c>
      <c r="J80" t="s">
        <v>294</v>
      </c>
      <c r="K80" s="10">
        <f>Cuestionario_CCL!J219</f>
        <v>0</v>
      </c>
    </row>
    <row r="81" spans="1:11" x14ac:dyDescent="0.25">
      <c r="A81" s="7" t="s">
        <v>319</v>
      </c>
      <c r="B81" s="8" t="s">
        <v>320</v>
      </c>
      <c r="C81" s="9" t="s">
        <v>98</v>
      </c>
      <c r="D81" t="s">
        <v>283</v>
      </c>
      <c r="E81" s="9" t="s">
        <v>321</v>
      </c>
      <c r="F81" t="s">
        <v>189</v>
      </c>
      <c r="G81" s="9" t="s">
        <v>322</v>
      </c>
      <c r="H81" t="s">
        <v>291</v>
      </c>
      <c r="I81" s="9" t="s">
        <v>323</v>
      </c>
      <c r="J81" t="s">
        <v>291</v>
      </c>
      <c r="K81" s="10">
        <f>Cuestionario_CCL!B241</f>
        <v>0</v>
      </c>
    </row>
    <row r="82" spans="1:11" x14ac:dyDescent="0.25">
      <c r="A82" s="7" t="s">
        <v>319</v>
      </c>
      <c r="B82" s="8" t="s">
        <v>320</v>
      </c>
      <c r="C82" s="9" t="s">
        <v>98</v>
      </c>
      <c r="D82" t="s">
        <v>283</v>
      </c>
      <c r="E82" s="9" t="s">
        <v>321</v>
      </c>
      <c r="F82" t="s">
        <v>189</v>
      </c>
      <c r="G82" s="9" t="s">
        <v>324</v>
      </c>
      <c r="H82" t="s">
        <v>294</v>
      </c>
      <c r="I82" s="9" t="s">
        <v>325</v>
      </c>
      <c r="J82" t="s">
        <v>294</v>
      </c>
      <c r="K82" s="10">
        <f>Cuestionario_CCL!B243</f>
        <v>0</v>
      </c>
    </row>
    <row r="83" spans="1:11" x14ac:dyDescent="0.25">
      <c r="A83" s="7" t="s">
        <v>326</v>
      </c>
      <c r="B83" s="8" t="s">
        <v>327</v>
      </c>
      <c r="C83" s="9" t="s">
        <v>98</v>
      </c>
      <c r="D83" t="s">
        <v>283</v>
      </c>
      <c r="E83" s="9" t="s">
        <v>328</v>
      </c>
      <c r="F83" t="s">
        <v>329</v>
      </c>
      <c r="G83" s="9" t="s">
        <v>330</v>
      </c>
      <c r="H83" t="s">
        <v>291</v>
      </c>
      <c r="I83" s="9" t="s">
        <v>331</v>
      </c>
      <c r="J83" t="s">
        <v>291</v>
      </c>
      <c r="K83" s="10">
        <f>Cuestionario_CCL!J241</f>
        <v>0</v>
      </c>
    </row>
    <row r="84" spans="1:11" x14ac:dyDescent="0.25">
      <c r="A84" s="7" t="s">
        <v>326</v>
      </c>
      <c r="B84" s="8" t="s">
        <v>327</v>
      </c>
      <c r="C84" s="9" t="s">
        <v>98</v>
      </c>
      <c r="D84" t="s">
        <v>283</v>
      </c>
      <c r="E84" s="9" t="s">
        <v>328</v>
      </c>
      <c r="F84" t="s">
        <v>329</v>
      </c>
      <c r="G84" s="9" t="s">
        <v>332</v>
      </c>
      <c r="H84" t="s">
        <v>294</v>
      </c>
      <c r="I84" s="9" t="s">
        <v>333</v>
      </c>
      <c r="J84" t="s">
        <v>294</v>
      </c>
      <c r="K84" s="10">
        <f>Cuestionario_CCL!J243</f>
        <v>0</v>
      </c>
    </row>
    <row r="85" spans="1:11" x14ac:dyDescent="0.25">
      <c r="A85" s="7" t="s">
        <v>334</v>
      </c>
      <c r="B85" s="8" t="s">
        <v>335</v>
      </c>
      <c r="C85" s="9" t="s">
        <v>98</v>
      </c>
      <c r="D85" t="s">
        <v>283</v>
      </c>
      <c r="E85" s="9" t="s">
        <v>336</v>
      </c>
      <c r="F85" t="s">
        <v>207</v>
      </c>
      <c r="G85" s="9" t="s">
        <v>337</v>
      </c>
      <c r="H85" t="s">
        <v>291</v>
      </c>
      <c r="I85" s="9" t="s">
        <v>338</v>
      </c>
      <c r="J85" t="s">
        <v>291</v>
      </c>
      <c r="K85" s="10">
        <f>Cuestionario_CCL!B252</f>
        <v>0</v>
      </c>
    </row>
    <row r="86" spans="1:11" x14ac:dyDescent="0.25">
      <c r="A86" s="7" t="s">
        <v>334</v>
      </c>
      <c r="B86" s="8" t="s">
        <v>335</v>
      </c>
      <c r="C86" s="9" t="s">
        <v>98</v>
      </c>
      <c r="D86" t="s">
        <v>283</v>
      </c>
      <c r="E86" s="9" t="s">
        <v>336</v>
      </c>
      <c r="F86" t="s">
        <v>207</v>
      </c>
      <c r="G86" s="9" t="s">
        <v>339</v>
      </c>
      <c r="H86" t="s">
        <v>294</v>
      </c>
      <c r="I86" s="9" t="s">
        <v>340</v>
      </c>
      <c r="J86" t="s">
        <v>294</v>
      </c>
      <c r="K86" s="10">
        <f>Cuestionario_CCL!B254</f>
        <v>0</v>
      </c>
    </row>
    <row r="87" spans="1:11" x14ac:dyDescent="0.25">
      <c r="A87" s="7" t="s">
        <v>341</v>
      </c>
      <c r="B87" s="8" t="s">
        <v>342</v>
      </c>
      <c r="C87" s="9" t="s">
        <v>98</v>
      </c>
      <c r="D87" t="s">
        <v>283</v>
      </c>
      <c r="E87" s="9" t="s">
        <v>343</v>
      </c>
      <c r="F87" t="s">
        <v>344</v>
      </c>
      <c r="G87" s="9" t="s">
        <v>345</v>
      </c>
      <c r="H87" t="s">
        <v>108</v>
      </c>
      <c r="I87" s="9" t="s">
        <v>346</v>
      </c>
      <c r="J87" t="s">
        <v>108</v>
      </c>
      <c r="K87" s="10">
        <f>Cuestionario_CCL!B265</f>
        <v>0</v>
      </c>
    </row>
    <row r="88" spans="1:11" x14ac:dyDescent="0.25">
      <c r="A88" s="7" t="s">
        <v>341</v>
      </c>
      <c r="B88" s="8" t="s">
        <v>342</v>
      </c>
      <c r="C88" s="9" t="s">
        <v>98</v>
      </c>
      <c r="D88" t="s">
        <v>283</v>
      </c>
      <c r="E88" s="9" t="s">
        <v>343</v>
      </c>
      <c r="F88" t="s">
        <v>344</v>
      </c>
      <c r="G88" s="9" t="s">
        <v>347</v>
      </c>
      <c r="H88" t="s">
        <v>165</v>
      </c>
      <c r="I88" s="9" t="s">
        <v>348</v>
      </c>
      <c r="J88" t="s">
        <v>165</v>
      </c>
      <c r="K88" s="10">
        <f>Cuestionario_CCL!B267</f>
        <v>0</v>
      </c>
    </row>
    <row r="89" spans="1:11" x14ac:dyDescent="0.25">
      <c r="A89" s="7" t="s">
        <v>341</v>
      </c>
      <c r="B89" s="8" t="s">
        <v>342</v>
      </c>
      <c r="C89" s="9" t="s">
        <v>98</v>
      </c>
      <c r="D89" t="s">
        <v>283</v>
      </c>
      <c r="E89" s="9" t="s">
        <v>343</v>
      </c>
      <c r="F89" t="s">
        <v>344</v>
      </c>
      <c r="G89" s="9" t="s">
        <v>349</v>
      </c>
      <c r="H89" t="s">
        <v>140</v>
      </c>
      <c r="I89" s="9" t="s">
        <v>350</v>
      </c>
      <c r="J89" t="s">
        <v>140</v>
      </c>
      <c r="K89" s="10">
        <f>Cuestionario_CCL!B269</f>
        <v>0</v>
      </c>
    </row>
    <row r="90" spans="1:11" x14ac:dyDescent="0.25">
      <c r="A90" s="7" t="s">
        <v>341</v>
      </c>
      <c r="B90" s="8" t="s">
        <v>342</v>
      </c>
      <c r="C90" s="9" t="s">
        <v>98</v>
      </c>
      <c r="D90" t="s">
        <v>283</v>
      </c>
      <c r="E90" s="9" t="s">
        <v>343</v>
      </c>
      <c r="F90" t="s">
        <v>344</v>
      </c>
      <c r="G90" s="9" t="s">
        <v>351</v>
      </c>
      <c r="H90" t="s">
        <v>352</v>
      </c>
      <c r="I90" s="9" t="s">
        <v>353</v>
      </c>
      <c r="J90" t="s">
        <v>352</v>
      </c>
      <c r="K90" s="10">
        <f>Cuestionario_CCL!B271</f>
        <v>0</v>
      </c>
    </row>
    <row r="91" spans="1:11" x14ac:dyDescent="0.25">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64</v>
      </c>
      <c r="B1" s="7" t="s">
        <v>65</v>
      </c>
      <c r="C1" s="7" t="s">
        <v>66</v>
      </c>
      <c r="D1" s="12" t="s">
        <v>67</v>
      </c>
      <c r="E1" s="7" t="s">
        <v>68</v>
      </c>
      <c r="F1" s="12" t="s">
        <v>69</v>
      </c>
      <c r="G1" s="7" t="s">
        <v>356</v>
      </c>
      <c r="H1" s="12" t="s">
        <v>357</v>
      </c>
      <c r="I1" s="12" t="s">
        <v>74</v>
      </c>
      <c r="J1" s="15" t="s">
        <v>358</v>
      </c>
    </row>
    <row r="2" spans="1:10" x14ac:dyDescent="0.25">
      <c r="A2" s="9" t="s">
        <v>359</v>
      </c>
      <c r="B2" s="9" t="s">
        <v>360</v>
      </c>
      <c r="C2" s="9" t="s">
        <v>91</v>
      </c>
      <c r="D2" t="s">
        <v>100</v>
      </c>
      <c r="E2" s="9" t="s">
        <v>361</v>
      </c>
      <c r="F2" t="s">
        <v>209</v>
      </c>
      <c r="G2" s="9" t="s">
        <v>362</v>
      </c>
      <c r="H2" t="s">
        <v>580</v>
      </c>
      <c r="I2" s="16">
        <f>Cuestionario_CCL!B140</f>
        <v>0</v>
      </c>
      <c r="J2" s="17">
        <f>Cuestionario_CCL!C140</f>
        <v>0</v>
      </c>
    </row>
    <row r="3" spans="1:10" x14ac:dyDescent="0.25">
      <c r="A3" s="9" t="s">
        <v>359</v>
      </c>
      <c r="B3" s="9" t="s">
        <v>360</v>
      </c>
      <c r="C3" s="9" t="s">
        <v>91</v>
      </c>
      <c r="D3" t="s">
        <v>100</v>
      </c>
      <c r="E3" s="9" t="s">
        <v>361</v>
      </c>
      <c r="F3" t="s">
        <v>209</v>
      </c>
      <c r="G3" s="9" t="s">
        <v>363</v>
      </c>
      <c r="H3" t="s">
        <v>43</v>
      </c>
      <c r="I3" s="16">
        <f>Cuestionario_CCL!B141</f>
        <v>0</v>
      </c>
      <c r="J3" s="17">
        <f>Cuestionario_CCL!C141</f>
        <v>0</v>
      </c>
    </row>
    <row r="4" spans="1:10" x14ac:dyDescent="0.25">
      <c r="A4" s="9" t="s">
        <v>359</v>
      </c>
      <c r="B4" s="9" t="s">
        <v>360</v>
      </c>
      <c r="C4" s="9" t="s">
        <v>91</v>
      </c>
      <c r="D4" t="s">
        <v>100</v>
      </c>
      <c r="E4" s="9" t="s">
        <v>361</v>
      </c>
      <c r="F4" t="s">
        <v>209</v>
      </c>
      <c r="G4" s="9" t="s">
        <v>364</v>
      </c>
      <c r="H4" t="s">
        <v>44</v>
      </c>
      <c r="I4" s="16">
        <f>Cuestionario_CCL!B142</f>
        <v>16</v>
      </c>
      <c r="J4" s="17">
        <f>Cuestionario_CCL!C142</f>
        <v>0.76190476190476186</v>
      </c>
    </row>
    <row r="5" spans="1:10" x14ac:dyDescent="0.25">
      <c r="A5" s="9" t="s">
        <v>359</v>
      </c>
      <c r="B5" s="9" t="s">
        <v>360</v>
      </c>
      <c r="C5" s="9" t="s">
        <v>91</v>
      </c>
      <c r="D5" t="s">
        <v>100</v>
      </c>
      <c r="E5" s="9" t="s">
        <v>361</v>
      </c>
      <c r="F5" t="s">
        <v>209</v>
      </c>
      <c r="G5" s="9" t="s">
        <v>365</v>
      </c>
      <c r="H5" t="s">
        <v>45</v>
      </c>
      <c r="I5" s="16">
        <f>Cuestionario_CCL!B143</f>
        <v>4</v>
      </c>
      <c r="J5" s="17">
        <f>Cuestionario_CCL!C143</f>
        <v>0.19047619047619047</v>
      </c>
    </row>
    <row r="6" spans="1:10" x14ac:dyDescent="0.25">
      <c r="A6" s="9" t="s">
        <v>359</v>
      </c>
      <c r="B6" s="9" t="s">
        <v>360</v>
      </c>
      <c r="C6" s="9" t="s">
        <v>91</v>
      </c>
      <c r="D6" t="s">
        <v>100</v>
      </c>
      <c r="E6" s="9" t="s">
        <v>361</v>
      </c>
      <c r="F6" t="s">
        <v>209</v>
      </c>
      <c r="G6" s="9" t="s">
        <v>366</v>
      </c>
      <c r="H6" t="s">
        <v>46</v>
      </c>
      <c r="I6" s="16">
        <f>Cuestionario_CCL!B144</f>
        <v>1</v>
      </c>
      <c r="J6" s="17">
        <f>Cuestionario_CCL!C144</f>
        <v>4.7619047619047616E-2</v>
      </c>
    </row>
    <row r="7" spans="1:10" x14ac:dyDescent="0.25">
      <c r="A7" s="9" t="s">
        <v>359</v>
      </c>
      <c r="B7" s="9" t="s">
        <v>360</v>
      </c>
      <c r="C7" s="9" t="s">
        <v>91</v>
      </c>
      <c r="D7" t="s">
        <v>100</v>
      </c>
      <c r="E7" s="9" t="s">
        <v>361</v>
      </c>
      <c r="F7" t="s">
        <v>209</v>
      </c>
      <c r="G7" s="9" t="s">
        <v>367</v>
      </c>
      <c r="H7" t="s">
        <v>581</v>
      </c>
      <c r="I7" s="16">
        <f>Cuestionario_CCL!B145</f>
        <v>0</v>
      </c>
      <c r="J7" s="17">
        <f>Cuestionario_CCL!C145</f>
        <v>0</v>
      </c>
    </row>
    <row r="8" spans="1:10" x14ac:dyDescent="0.25">
      <c r="A8" s="9" t="s">
        <v>359</v>
      </c>
      <c r="B8" s="9" t="s">
        <v>360</v>
      </c>
      <c r="C8" s="9" t="s">
        <v>91</v>
      </c>
      <c r="D8" t="s">
        <v>100</v>
      </c>
      <c r="E8" s="9" t="s">
        <v>368</v>
      </c>
      <c r="F8" t="s">
        <v>220</v>
      </c>
      <c r="G8" s="9" t="s">
        <v>369</v>
      </c>
      <c r="H8" t="s">
        <v>580</v>
      </c>
      <c r="I8" s="16">
        <f>Cuestionario_CCL!B161</f>
        <v>57</v>
      </c>
      <c r="J8" s="17">
        <f>Cuestionario_CCL!C161</f>
        <v>1</v>
      </c>
    </row>
    <row r="9" spans="1:10" x14ac:dyDescent="0.25">
      <c r="A9" s="9" t="s">
        <v>359</v>
      </c>
      <c r="B9" s="9" t="s">
        <v>360</v>
      </c>
      <c r="C9" s="9" t="s">
        <v>91</v>
      </c>
      <c r="D9" t="s">
        <v>100</v>
      </c>
      <c r="E9" s="9" t="s">
        <v>368</v>
      </c>
      <c r="F9" t="s">
        <v>220</v>
      </c>
      <c r="G9" s="9" t="s">
        <v>370</v>
      </c>
      <c r="H9" t="s">
        <v>43</v>
      </c>
      <c r="I9" s="16">
        <f>Cuestionario_CCL!B162</f>
        <v>0</v>
      </c>
      <c r="J9" s="17">
        <f>Cuestionario_CCL!C162</f>
        <v>0</v>
      </c>
    </row>
    <row r="10" spans="1:10" x14ac:dyDescent="0.25">
      <c r="A10" s="9" t="s">
        <v>359</v>
      </c>
      <c r="B10" s="9" t="s">
        <v>360</v>
      </c>
      <c r="C10" s="9" t="s">
        <v>91</v>
      </c>
      <c r="D10" t="s">
        <v>100</v>
      </c>
      <c r="E10" s="9" t="s">
        <v>368</v>
      </c>
      <c r="F10" t="s">
        <v>220</v>
      </c>
      <c r="G10" s="9" t="s">
        <v>371</v>
      </c>
      <c r="H10" t="s">
        <v>44</v>
      </c>
      <c r="I10" s="16">
        <f>Cuestionario_CCL!B163</f>
        <v>0</v>
      </c>
      <c r="J10" s="17">
        <f>Cuestionario_CCL!C163</f>
        <v>0</v>
      </c>
    </row>
    <row r="11" spans="1:10" x14ac:dyDescent="0.25">
      <c r="A11" s="9" t="s">
        <v>359</v>
      </c>
      <c r="B11" s="9" t="s">
        <v>360</v>
      </c>
      <c r="C11" s="9" t="s">
        <v>91</v>
      </c>
      <c r="D11" t="s">
        <v>100</v>
      </c>
      <c r="E11" s="9" t="s">
        <v>368</v>
      </c>
      <c r="F11" t="s">
        <v>220</v>
      </c>
      <c r="G11" s="9" t="s">
        <v>372</v>
      </c>
      <c r="H11" t="s">
        <v>45</v>
      </c>
      <c r="I11" s="16">
        <f>Cuestionario_CCL!B164</f>
        <v>0</v>
      </c>
      <c r="J11" s="17">
        <f>Cuestionario_CCL!C164</f>
        <v>0</v>
      </c>
    </row>
    <row r="12" spans="1:10" x14ac:dyDescent="0.25">
      <c r="A12" s="9" t="s">
        <v>359</v>
      </c>
      <c r="B12" s="9" t="s">
        <v>360</v>
      </c>
      <c r="C12" s="9" t="s">
        <v>91</v>
      </c>
      <c r="D12" t="s">
        <v>100</v>
      </c>
      <c r="E12" s="9" t="s">
        <v>368</v>
      </c>
      <c r="F12" t="s">
        <v>220</v>
      </c>
      <c r="G12" s="9" t="s">
        <v>373</v>
      </c>
      <c r="H12" t="s">
        <v>46</v>
      </c>
      <c r="I12" s="16">
        <f>Cuestionario_CCL!B165</f>
        <v>0</v>
      </c>
      <c r="J12" s="17">
        <f>Cuestionario_CCL!C165</f>
        <v>0</v>
      </c>
    </row>
    <row r="13" spans="1:10" x14ac:dyDescent="0.25">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375</v>
      </c>
      <c r="F1" s="1" t="s">
        <v>376</v>
      </c>
    </row>
    <row r="3" spans="1:7" ht="15" customHeight="1" x14ac:dyDescent="0.25">
      <c r="A3" s="5" t="s">
        <v>209</v>
      </c>
      <c r="B3" s="6">
        <f>IF(ISBLANK(Cuestionario_CCL!J140),"",Cuestionario_CCL!J140)</f>
        <v>18</v>
      </c>
      <c r="F3" s="5" t="s">
        <v>209</v>
      </c>
      <c r="G3" s="6">
        <f>IF(ISBLANK(Cuestionario_CCL!J144),"",Cuestionario_CCL!J144)</f>
        <v>28</v>
      </c>
    </row>
    <row r="4" spans="1:7" ht="15" customHeight="1" x14ac:dyDescent="0.25">
      <c r="A4" s="5" t="s">
        <v>209</v>
      </c>
      <c r="B4" s="6">
        <f>IF(ISBLANK(Cuestionario_CCL!J141),"",Cuestionario_CCL!J141)</f>
        <v>22</v>
      </c>
      <c r="F4" s="5" t="s">
        <v>209</v>
      </c>
      <c r="G4" s="6">
        <f>IF(ISBLANK(Cuestionario_CCL!J145),"",Cuestionario_CCL!J145)</f>
        <v>30</v>
      </c>
    </row>
    <row r="5" spans="1:7" ht="15" customHeight="1" x14ac:dyDescent="0.25">
      <c r="A5" s="5" t="s">
        <v>209</v>
      </c>
      <c r="B5" s="6">
        <f>IF(ISBLANK(Cuestionario_CCL!J142),"",Cuestionario_CCL!J142)</f>
        <v>25</v>
      </c>
      <c r="F5" s="5" t="s">
        <v>209</v>
      </c>
      <c r="G5" s="6">
        <f>IF(ISBLANK(Cuestionario_CCL!J146),"",Cuestionario_CCL!J146)</f>
        <v>38</v>
      </c>
    </row>
    <row r="6" spans="1:7" ht="15" customHeight="1" x14ac:dyDescent="0.25">
      <c r="G6" s="2"/>
    </row>
    <row r="7" spans="1:7" ht="15" customHeight="1" x14ac:dyDescent="0.25">
      <c r="A7" s="5" t="s">
        <v>220</v>
      </c>
      <c r="B7" s="6">
        <f>IF(ISBLANK(Cuestionario_CCL!J161),"",Cuestionario_CCL!J161)</f>
        <v>1</v>
      </c>
      <c r="F7" s="5" t="s">
        <v>220</v>
      </c>
      <c r="G7" s="6">
        <f>IF(ISBLANK(Cuestionario_CCL!J165),"",Cuestionario_CCL!J165)</f>
        <v>1</v>
      </c>
    </row>
    <row r="8" spans="1:7" ht="15" customHeight="1" x14ac:dyDescent="0.25">
      <c r="A8" s="5" t="s">
        <v>220</v>
      </c>
      <c r="B8" s="6">
        <f>IF(ISBLANK(Cuestionario_CCL!J162),"",Cuestionario_CCL!J162)</f>
        <v>1</v>
      </c>
      <c r="F8" s="5" t="s">
        <v>220</v>
      </c>
      <c r="G8" s="6">
        <f>IF(ISBLANK(Cuestionario_CCL!J166),"",Cuestionario_CCL!J166)</f>
        <v>1</v>
      </c>
    </row>
    <row r="9" spans="1:7" ht="15" customHeight="1" x14ac:dyDescent="0.25">
      <c r="A9" s="5" t="s">
        <v>220</v>
      </c>
      <c r="B9" s="6">
        <f>IF(ISBLANK(Cuestionario_CCL!J163),"",Cuestionario_CCL!J163)</f>
        <v>1</v>
      </c>
      <c r="F9" s="5" t="s">
        <v>220</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Props1.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cp:lastModifiedBy>
  <cp:revision/>
  <dcterms:created xsi:type="dcterms:W3CDTF">2021-09-22T18:03:29Z</dcterms:created>
  <dcterms:modified xsi:type="dcterms:W3CDTF">2026-04-13T22:32:27Z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