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3" i="17" l="1"/>
  <c r="E53" i="17"/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 s="1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18" i="17"/>
  <c r="H18" i="17" s="1"/>
  <c r="E22" i="17"/>
  <c r="E30" i="17"/>
  <c r="H30" i="17" s="1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G11" i="17"/>
  <c r="C11" i="17"/>
  <c r="H40" i="17"/>
  <c r="H39" i="17"/>
  <c r="D147" i="17"/>
  <c r="D85" i="17"/>
  <c r="C10" i="17" l="1"/>
  <c r="C160" i="17" s="1"/>
  <c r="G10" i="17"/>
  <c r="G160" i="17" s="1"/>
  <c r="E49" i="17"/>
  <c r="E29" i="17"/>
  <c r="H29" i="17" s="1"/>
  <c r="H31" i="17"/>
  <c r="H19" i="17"/>
  <c r="E19" i="17"/>
  <c r="D10" i="17"/>
  <c r="D160" i="17" s="1"/>
  <c r="H11" i="17"/>
  <c r="E11" i="17"/>
  <c r="F10" i="17"/>
  <c r="E10" i="17" l="1"/>
  <c r="E160" i="17" s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<sst xmlns="http://schemas.openxmlformats.org/spreadsheetml/2006/main" count="163" uniqueCount="90">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</sst>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174</xdr:row>
      <xdr:rowOff>61232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13449" y="25392642"/>
          <a:ext cx="1708605" cy="1447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Paniagüa.</a:t>
          </a: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2"/>
  <sheetViews>
    <sheetView tabSelected="1" zoomScale="140" zoomScaleNormal="140" workbookViewId="0">
      <selection activeCell="I171" sqref="I171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31" t="s">
        <v>88</v>
      </c>
      <c r="B3" s="32"/>
      <c r="C3" s="32"/>
      <c r="D3" s="32"/>
      <c r="E3" s="32"/>
      <c r="F3" s="32"/>
      <c r="G3" s="32"/>
      <c r="H3" s="33"/>
    </row>
    <row r="4" spans="1:8" ht="12" customHeight="1" x14ac:dyDescent="0.25">
      <c r="A4" s="34" t="s">
        <v>3</v>
      </c>
      <c r="B4" s="35"/>
      <c r="C4" s="35"/>
      <c r="D4" s="35"/>
      <c r="E4" s="35"/>
      <c r="F4" s="35"/>
      <c r="G4" s="35"/>
      <c r="H4" s="36"/>
    </row>
    <row r="5" spans="1:8" ht="12" customHeight="1" x14ac:dyDescent="0.25">
      <c r="A5" s="34" t="s">
        <v>4</v>
      </c>
      <c r="B5" s="35"/>
      <c r="C5" s="35"/>
      <c r="D5" s="35"/>
      <c r="E5" s="35"/>
      <c r="F5" s="35"/>
      <c r="G5" s="35"/>
      <c r="H5" s="36"/>
    </row>
    <row r="6" spans="1:8" ht="12" customHeight="1" x14ac:dyDescent="0.25">
      <c r="A6" s="34" t="s">
        <v>89</v>
      </c>
      <c r="B6" s="35"/>
      <c r="C6" s="35"/>
      <c r="D6" s="35"/>
      <c r="E6" s="35"/>
      <c r="F6" s="35"/>
      <c r="G6" s="35"/>
      <c r="H6" s="36"/>
    </row>
    <row r="7" spans="1:8" ht="12" customHeight="1" thickBot="1" x14ac:dyDescent="0.3">
      <c r="A7" s="37" t="s">
        <v>0</v>
      </c>
      <c r="B7" s="38"/>
      <c r="C7" s="38"/>
      <c r="D7" s="38"/>
      <c r="E7" s="38"/>
      <c r="F7" s="38"/>
      <c r="G7" s="38"/>
      <c r="H7" s="39"/>
    </row>
    <row r="8" spans="1:8" ht="18" customHeight="1" thickBot="1" x14ac:dyDescent="0.3">
      <c r="A8" s="40" t="s">
        <v>84</v>
      </c>
      <c r="B8" s="41"/>
      <c r="C8" s="44" t="s">
        <v>5</v>
      </c>
      <c r="D8" s="45"/>
      <c r="E8" s="45"/>
      <c r="F8" s="45"/>
      <c r="G8" s="46"/>
      <c r="H8" s="47" t="s">
        <v>86</v>
      </c>
    </row>
    <row r="9" spans="1:8" ht="26.25" customHeight="1" thickBot="1" x14ac:dyDescent="0.3">
      <c r="A9" s="42"/>
      <c r="B9" s="43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8"/>
    </row>
    <row r="10" spans="1:8" ht="12" customHeight="1" x14ac:dyDescent="0.25">
      <c r="A10" s="49" t="s">
        <v>8</v>
      </c>
      <c r="B10" s="49"/>
      <c r="C10" s="24">
        <f>+C11+C19+C29+C39+C49+C59+C63+C72+C76</f>
        <v>60758165.466000013</v>
      </c>
      <c r="D10" s="24">
        <f>+D11+D19+D29+D39+D49+D59+D63+D72+D76</f>
        <v>0</v>
      </c>
      <c r="E10" s="24">
        <f t="shared" ref="E10:G10" si="0">+E11+E19+E29+E39+E49+E59+E63+E72+E76</f>
        <v>60758165.466000013</v>
      </c>
      <c r="F10" s="24">
        <f t="shared" si="0"/>
        <v>18873409.219999999</v>
      </c>
      <c r="G10" s="24">
        <f t="shared" si="0"/>
        <v>17615105.719999999</v>
      </c>
      <c r="H10" s="25">
        <f>E10-F10</f>
        <v>41884756.246000014</v>
      </c>
    </row>
    <row r="11" spans="1:8" ht="12" customHeight="1" x14ac:dyDescent="0.25">
      <c r="A11" s="28" t="s">
        <v>9</v>
      </c>
      <c r="B11" s="28"/>
      <c r="C11" s="25">
        <f>SUM(C12:C18)</f>
        <v>44297007.94600001</v>
      </c>
      <c r="D11" s="25">
        <f t="shared" ref="D11:H11" si="1">SUM(D12:D18)</f>
        <v>0</v>
      </c>
      <c r="E11" s="25">
        <f t="shared" si="1"/>
        <v>44297007.94600001</v>
      </c>
      <c r="F11" s="25">
        <f>SUM(F12:F18)</f>
        <v>14954359.08</v>
      </c>
      <c r="G11" s="25">
        <f t="shared" si="1"/>
        <v>13821558.52</v>
      </c>
      <c r="H11" s="25">
        <f t="shared" si="1"/>
        <v>29342648.866000008</v>
      </c>
    </row>
    <row r="12" spans="1:8" ht="12" customHeight="1" x14ac:dyDescent="0.25">
      <c r="A12" s="2"/>
      <c r="B12" s="14" t="s">
        <v>10</v>
      </c>
      <c r="C12" s="26">
        <v>18296265.330000002</v>
      </c>
      <c r="D12" s="26">
        <v>0</v>
      </c>
      <c r="E12" s="26">
        <f t="shared" ref="E12:E38" si="2">+C12+D12</f>
        <v>18296265.330000002</v>
      </c>
      <c r="F12" s="26">
        <v>8845850.6400000006</v>
      </c>
      <c r="G12" s="26">
        <v>8380791.8600000003</v>
      </c>
      <c r="H12" s="26">
        <f>E12-F12</f>
        <v>9450414.6900000013</v>
      </c>
    </row>
    <row r="13" spans="1:8" ht="12" customHeight="1" x14ac:dyDescent="0.25">
      <c r="A13" s="2"/>
      <c r="B13" s="14" t="s">
        <v>11</v>
      </c>
      <c r="C13" s="26">
        <v>260509.31999999995</v>
      </c>
      <c r="D13" s="26">
        <v>0</v>
      </c>
      <c r="E13" s="26">
        <f t="shared" si="2"/>
        <v>260509.31999999995</v>
      </c>
      <c r="F13" s="26">
        <v>60293.119999999995</v>
      </c>
      <c r="G13" s="26">
        <v>60293.119999999995</v>
      </c>
      <c r="H13" s="26">
        <f t="shared" ref="H13:H18" si="3">E13-F13</f>
        <v>200216.19999999995</v>
      </c>
    </row>
    <row r="14" spans="1:8" ht="12" customHeight="1" x14ac:dyDescent="0.25">
      <c r="A14" s="2"/>
      <c r="B14" s="14" t="s">
        <v>12</v>
      </c>
      <c r="C14" s="26">
        <v>10441911.610000001</v>
      </c>
      <c r="D14" s="26">
        <v>0</v>
      </c>
      <c r="E14" s="26">
        <f t="shared" si="2"/>
        <v>10441911.610000001</v>
      </c>
      <c r="F14" s="26">
        <v>1098121.9500000002</v>
      </c>
      <c r="G14" s="26">
        <v>1098121.9500000002</v>
      </c>
      <c r="H14" s="26">
        <f t="shared" si="3"/>
        <v>9343789.6600000001</v>
      </c>
    </row>
    <row r="15" spans="1:8" ht="12" customHeight="1" x14ac:dyDescent="0.25">
      <c r="A15" s="2"/>
      <c r="B15" s="14" t="s">
        <v>13</v>
      </c>
      <c r="C15" s="26">
        <v>6052563.3459999999</v>
      </c>
      <c r="D15" s="26">
        <v>0</v>
      </c>
      <c r="E15" s="26">
        <f t="shared" si="2"/>
        <v>6052563.3459999999</v>
      </c>
      <c r="F15" s="26">
        <v>2510064.63</v>
      </c>
      <c r="G15" s="26">
        <v>1842322.8499999999</v>
      </c>
      <c r="H15" s="26">
        <f t="shared" si="3"/>
        <v>3542498.716</v>
      </c>
    </row>
    <row r="16" spans="1:8" ht="12" customHeight="1" x14ac:dyDescent="0.25">
      <c r="A16" s="2"/>
      <c r="B16" s="14" t="s">
        <v>14</v>
      </c>
      <c r="C16" s="26">
        <v>7608406.6500000032</v>
      </c>
      <c r="D16" s="26">
        <v>0</v>
      </c>
      <c r="E16" s="26">
        <f t="shared" si="2"/>
        <v>7608406.6500000032</v>
      </c>
      <c r="F16" s="26">
        <v>2440028.7399999998</v>
      </c>
      <c r="G16" s="26">
        <v>2440028.7399999998</v>
      </c>
      <c r="H16" s="26">
        <f t="shared" si="3"/>
        <v>5168377.9100000039</v>
      </c>
    </row>
    <row r="17" spans="1:8" ht="12" customHeight="1" x14ac:dyDescent="0.25">
      <c r="A17" s="2"/>
      <c r="B17" s="14" t="s">
        <v>15</v>
      </c>
      <c r="C17" s="26">
        <v>0</v>
      </c>
      <c r="D17" s="26">
        <v>0</v>
      </c>
      <c r="E17" s="26">
        <f t="shared" si="2"/>
        <v>0</v>
      </c>
      <c r="F17" s="26">
        <v>0</v>
      </c>
      <c r="G17" s="26">
        <v>0</v>
      </c>
      <c r="H17" s="26">
        <f t="shared" si="3"/>
        <v>0</v>
      </c>
    </row>
    <row r="18" spans="1:8" ht="12" customHeight="1" x14ac:dyDescent="0.25">
      <c r="A18" s="2"/>
      <c r="B18" s="14" t="s">
        <v>16</v>
      </c>
      <c r="C18" s="26">
        <v>1637351.69</v>
      </c>
      <c r="D18" s="26">
        <v>0</v>
      </c>
      <c r="E18" s="26">
        <f t="shared" si="2"/>
        <v>1637351.69</v>
      </c>
      <c r="F18" s="26">
        <v>0</v>
      </c>
      <c r="G18" s="26">
        <v>0</v>
      </c>
      <c r="H18" s="26">
        <f t="shared" si="3"/>
        <v>1637351.69</v>
      </c>
    </row>
    <row r="19" spans="1:8" ht="12" customHeight="1" x14ac:dyDescent="0.25">
      <c r="A19" s="28" t="s">
        <v>17</v>
      </c>
      <c r="B19" s="28"/>
      <c r="C19" s="25">
        <f>SUM(C20:C28)</f>
        <v>632320</v>
      </c>
      <c r="D19" s="25">
        <f>SUM(D20:D28)</f>
        <v>0</v>
      </c>
      <c r="E19" s="25">
        <f t="shared" ref="E19:G19" si="4">SUM(E20:E28)</f>
        <v>632320</v>
      </c>
      <c r="F19" s="25">
        <f t="shared" si="4"/>
        <v>196877.61</v>
      </c>
      <c r="G19" s="25">
        <f t="shared" si="4"/>
        <v>181171.22999999998</v>
      </c>
      <c r="H19" s="25">
        <f t="shared" ref="H19" si="5">SUM(H20:H26)</f>
        <v>341221.41</v>
      </c>
    </row>
    <row r="20" spans="1:8" ht="12" customHeight="1" x14ac:dyDescent="0.25">
      <c r="A20" s="2"/>
      <c r="B20" s="14" t="s">
        <v>18</v>
      </c>
      <c r="C20" s="26">
        <v>186600</v>
      </c>
      <c r="D20" s="26">
        <v>0</v>
      </c>
      <c r="E20" s="26">
        <f t="shared" si="2"/>
        <v>186600</v>
      </c>
      <c r="F20" s="26">
        <v>64747.16</v>
      </c>
      <c r="G20" s="26">
        <v>56382.080000000002</v>
      </c>
      <c r="H20" s="26">
        <f t="shared" ref="H20:H40" si="6">E20-F20</f>
        <v>121852.84</v>
      </c>
    </row>
    <row r="21" spans="1:8" ht="12" customHeight="1" x14ac:dyDescent="0.25">
      <c r="A21" s="2"/>
      <c r="B21" s="14" t="s">
        <v>19</v>
      </c>
      <c r="C21" s="26">
        <v>36600</v>
      </c>
      <c r="D21" s="26">
        <v>0</v>
      </c>
      <c r="E21" s="26">
        <f t="shared" si="2"/>
        <v>36600</v>
      </c>
      <c r="F21" s="26">
        <v>17114.23</v>
      </c>
      <c r="G21" s="26">
        <v>15250.27</v>
      </c>
      <c r="H21" s="26">
        <f t="shared" si="6"/>
        <v>19485.77</v>
      </c>
    </row>
    <row r="22" spans="1:8" ht="12" customHeight="1" x14ac:dyDescent="0.25">
      <c r="A22" s="2"/>
      <c r="B22" s="14" t="s">
        <v>20</v>
      </c>
      <c r="C22" s="26">
        <v>0</v>
      </c>
      <c r="D22" s="26">
        <v>0</v>
      </c>
      <c r="E22" s="26">
        <f t="shared" si="2"/>
        <v>0</v>
      </c>
      <c r="F22" s="26">
        <v>0</v>
      </c>
      <c r="G22" s="26">
        <v>0</v>
      </c>
      <c r="H22" s="26">
        <f t="shared" si="6"/>
        <v>0</v>
      </c>
    </row>
    <row r="23" spans="1:8" ht="12" customHeight="1" x14ac:dyDescent="0.25">
      <c r="A23" s="2"/>
      <c r="B23" s="14" t="s">
        <v>21</v>
      </c>
      <c r="C23" s="26">
        <v>93600</v>
      </c>
      <c r="D23" s="26">
        <v>0</v>
      </c>
      <c r="E23" s="26">
        <f t="shared" si="2"/>
        <v>93600</v>
      </c>
      <c r="F23" s="26">
        <v>87</v>
      </c>
      <c r="G23" s="26">
        <v>87</v>
      </c>
      <c r="H23" s="26">
        <f t="shared" si="6"/>
        <v>93513</v>
      </c>
    </row>
    <row r="24" spans="1:8" ht="12" customHeight="1" x14ac:dyDescent="0.25">
      <c r="A24" s="2"/>
      <c r="B24" s="14" t="s">
        <v>22</v>
      </c>
      <c r="C24" s="26">
        <v>0</v>
      </c>
      <c r="D24" s="26">
        <v>0</v>
      </c>
      <c r="E24" s="26">
        <f t="shared" si="2"/>
        <v>0</v>
      </c>
      <c r="F24" s="26">
        <v>129</v>
      </c>
      <c r="G24" s="26">
        <v>129</v>
      </c>
      <c r="H24" s="26">
        <f t="shared" si="6"/>
        <v>-129</v>
      </c>
    </row>
    <row r="25" spans="1:8" ht="12" customHeight="1" x14ac:dyDescent="0.25">
      <c r="A25" s="2"/>
      <c r="B25" s="14" t="s">
        <v>23</v>
      </c>
      <c r="C25" s="26">
        <v>201600</v>
      </c>
      <c r="D25" s="26">
        <v>0</v>
      </c>
      <c r="E25" s="26">
        <f t="shared" si="2"/>
        <v>201600</v>
      </c>
      <c r="F25" s="26">
        <v>101916.99</v>
      </c>
      <c r="G25" s="26">
        <v>96646.650000000009</v>
      </c>
      <c r="H25" s="26">
        <f t="shared" si="6"/>
        <v>99683.01</v>
      </c>
    </row>
    <row r="26" spans="1:8" ht="12" customHeight="1" x14ac:dyDescent="0.25">
      <c r="A26" s="2"/>
      <c r="B26" s="14" t="s">
        <v>24</v>
      </c>
      <c r="C26" s="26">
        <v>7000</v>
      </c>
      <c r="D26" s="26">
        <v>0</v>
      </c>
      <c r="E26" s="26">
        <f t="shared" si="2"/>
        <v>7000</v>
      </c>
      <c r="F26" s="26">
        <v>184.21</v>
      </c>
      <c r="G26" s="26">
        <v>184.21</v>
      </c>
      <c r="H26" s="26">
        <f t="shared" si="6"/>
        <v>6815.79</v>
      </c>
    </row>
    <row r="27" spans="1:8" ht="12" customHeight="1" x14ac:dyDescent="0.25">
      <c r="A27" s="2"/>
      <c r="B27" s="14" t="s">
        <v>25</v>
      </c>
      <c r="C27" s="26">
        <v>0</v>
      </c>
      <c r="D27" s="26">
        <v>0</v>
      </c>
      <c r="E27" s="26">
        <f t="shared" si="2"/>
        <v>0</v>
      </c>
      <c r="F27" s="26">
        <v>0</v>
      </c>
      <c r="G27" s="26">
        <v>0</v>
      </c>
      <c r="H27" s="26">
        <f t="shared" si="6"/>
        <v>0</v>
      </c>
    </row>
    <row r="28" spans="1:8" ht="12" customHeight="1" x14ac:dyDescent="0.25">
      <c r="A28" s="2"/>
      <c r="B28" s="14" t="s">
        <v>26</v>
      </c>
      <c r="C28" s="26">
        <v>106920</v>
      </c>
      <c r="D28" s="26">
        <v>0</v>
      </c>
      <c r="E28" s="26">
        <f t="shared" si="2"/>
        <v>106920</v>
      </c>
      <c r="F28" s="26">
        <v>12699.02</v>
      </c>
      <c r="G28" s="26">
        <v>12492.02</v>
      </c>
      <c r="H28" s="26">
        <f t="shared" si="6"/>
        <v>94220.98</v>
      </c>
    </row>
    <row r="29" spans="1:8" ht="12" customHeight="1" x14ac:dyDescent="0.25">
      <c r="A29" s="28" t="s">
        <v>27</v>
      </c>
      <c r="B29" s="28"/>
      <c r="C29" s="25">
        <f>SUM(C30:C38)</f>
        <v>15138837.520000005</v>
      </c>
      <c r="D29" s="25">
        <f t="shared" ref="D29:G29" si="7">SUM(D30:D38)</f>
        <v>0</v>
      </c>
      <c r="E29" s="25">
        <f t="shared" si="7"/>
        <v>15138837.520000005</v>
      </c>
      <c r="F29" s="25">
        <f t="shared" si="7"/>
        <v>3722172.5299999993</v>
      </c>
      <c r="G29" s="25">
        <f t="shared" si="7"/>
        <v>3612375.9699999997</v>
      </c>
      <c r="H29" s="25">
        <f t="shared" si="6"/>
        <v>11416664.990000006</v>
      </c>
    </row>
    <row r="30" spans="1:8" ht="12" customHeight="1" x14ac:dyDescent="0.25">
      <c r="A30" s="2"/>
      <c r="B30" s="14" t="s">
        <v>28</v>
      </c>
      <c r="C30" s="26">
        <v>228600</v>
      </c>
      <c r="D30" s="26">
        <v>0</v>
      </c>
      <c r="E30" s="26">
        <f t="shared" si="2"/>
        <v>228600</v>
      </c>
      <c r="F30" s="26">
        <v>108674.79</v>
      </c>
      <c r="G30" s="26">
        <v>86783.639999999985</v>
      </c>
      <c r="H30" s="26">
        <f t="shared" si="6"/>
        <v>119925.21</v>
      </c>
    </row>
    <row r="31" spans="1:8" ht="12" customHeight="1" x14ac:dyDescent="0.25">
      <c r="A31" s="2"/>
      <c r="B31" s="14" t="s">
        <v>29</v>
      </c>
      <c r="C31" s="26">
        <v>96000</v>
      </c>
      <c r="D31" s="26">
        <v>0</v>
      </c>
      <c r="E31" s="26">
        <f t="shared" si="2"/>
        <v>96000</v>
      </c>
      <c r="F31" s="26">
        <v>40260</v>
      </c>
      <c r="G31" s="26">
        <v>33550</v>
      </c>
      <c r="H31" s="26">
        <f t="shared" si="6"/>
        <v>55740</v>
      </c>
    </row>
    <row r="32" spans="1:8" ht="12" customHeight="1" x14ac:dyDescent="0.25">
      <c r="A32" s="2"/>
      <c r="B32" s="14" t="s">
        <v>30</v>
      </c>
      <c r="C32" s="26">
        <v>126200</v>
      </c>
      <c r="D32" s="26">
        <v>0</v>
      </c>
      <c r="E32" s="26">
        <f t="shared" si="2"/>
        <v>126200</v>
      </c>
      <c r="F32" s="26">
        <v>121127.44</v>
      </c>
      <c r="G32" s="26">
        <v>119231.37</v>
      </c>
      <c r="H32" s="26">
        <f t="shared" si="6"/>
        <v>5072.5599999999977</v>
      </c>
    </row>
    <row r="33" spans="1:8" ht="12" customHeight="1" x14ac:dyDescent="0.25">
      <c r="A33" s="2"/>
      <c r="B33" s="14" t="s">
        <v>31</v>
      </c>
      <c r="C33" s="26">
        <v>64200</v>
      </c>
      <c r="D33" s="26">
        <v>0</v>
      </c>
      <c r="E33" s="26">
        <f t="shared" si="2"/>
        <v>64200</v>
      </c>
      <c r="F33" s="26">
        <v>26664.089999999997</v>
      </c>
      <c r="G33" s="26">
        <v>26664.089999999997</v>
      </c>
      <c r="H33" s="26">
        <f t="shared" si="6"/>
        <v>37535.910000000003</v>
      </c>
    </row>
    <row r="34" spans="1:8" ht="12" customHeight="1" x14ac:dyDescent="0.25">
      <c r="A34" s="2"/>
      <c r="B34" s="14" t="s">
        <v>32</v>
      </c>
      <c r="C34" s="26">
        <v>200000</v>
      </c>
      <c r="D34" s="26">
        <v>0</v>
      </c>
      <c r="E34" s="26">
        <f t="shared" si="2"/>
        <v>200000</v>
      </c>
      <c r="F34" s="26">
        <v>2750461.92</v>
      </c>
      <c r="G34" s="26">
        <v>2748876.69</v>
      </c>
      <c r="H34" s="26">
        <f t="shared" si="6"/>
        <v>-2550461.92</v>
      </c>
    </row>
    <row r="35" spans="1:8" ht="12" customHeight="1" x14ac:dyDescent="0.25">
      <c r="A35" s="2"/>
      <c r="B35" s="14" t="s">
        <v>33</v>
      </c>
      <c r="C35" s="26">
        <v>0</v>
      </c>
      <c r="D35" s="26">
        <v>0</v>
      </c>
      <c r="E35" s="26">
        <f t="shared" si="2"/>
        <v>0</v>
      </c>
      <c r="F35" s="26">
        <v>0</v>
      </c>
      <c r="G35" s="26">
        <v>0</v>
      </c>
      <c r="H35" s="26">
        <f t="shared" si="6"/>
        <v>0</v>
      </c>
    </row>
    <row r="36" spans="1:8" ht="12" customHeight="1" x14ac:dyDescent="0.25">
      <c r="A36" s="2"/>
      <c r="B36" s="14" t="s">
        <v>34</v>
      </c>
      <c r="C36" s="26">
        <v>222000</v>
      </c>
      <c r="D36" s="26">
        <v>0</v>
      </c>
      <c r="E36" s="26">
        <f t="shared" si="2"/>
        <v>222000</v>
      </c>
      <c r="F36" s="26">
        <v>56654.19</v>
      </c>
      <c r="G36" s="26">
        <v>53941.19</v>
      </c>
      <c r="H36" s="26">
        <f t="shared" si="6"/>
        <v>165345.81</v>
      </c>
    </row>
    <row r="37" spans="1:8" ht="12" customHeight="1" x14ac:dyDescent="0.25">
      <c r="A37" s="2"/>
      <c r="B37" s="14" t="s">
        <v>35</v>
      </c>
      <c r="C37" s="26">
        <v>77000</v>
      </c>
      <c r="D37" s="26">
        <v>0</v>
      </c>
      <c r="E37" s="26">
        <f t="shared" si="2"/>
        <v>77000</v>
      </c>
      <c r="F37" s="26">
        <v>25544.53</v>
      </c>
      <c r="G37" s="26">
        <v>25544.53</v>
      </c>
      <c r="H37" s="26">
        <f t="shared" si="6"/>
        <v>51455.47</v>
      </c>
    </row>
    <row r="38" spans="1:8" ht="12" customHeight="1" x14ac:dyDescent="0.25">
      <c r="A38" s="2"/>
      <c r="B38" s="14" t="s">
        <v>36</v>
      </c>
      <c r="C38" s="26">
        <v>14124837.520000005</v>
      </c>
      <c r="D38" s="26">
        <v>0</v>
      </c>
      <c r="E38" s="26">
        <f t="shared" si="2"/>
        <v>14124837.520000005</v>
      </c>
      <c r="F38" s="26">
        <v>592785.56999999995</v>
      </c>
      <c r="G38" s="26">
        <v>517784.45999999996</v>
      </c>
      <c r="H38" s="26">
        <f t="shared" si="6"/>
        <v>13532051.950000005</v>
      </c>
    </row>
    <row r="39" spans="1:8" ht="15" customHeight="1" x14ac:dyDescent="0.25">
      <c r="A39" s="30" t="s">
        <v>37</v>
      </c>
      <c r="B39" s="30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25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26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26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26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26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26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26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26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26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26"/>
    </row>
    <row r="49" spans="1:8" ht="15" customHeight="1" x14ac:dyDescent="0.25">
      <c r="A49" s="30" t="s">
        <v>47</v>
      </c>
      <c r="B49" s="30"/>
      <c r="C49" s="25">
        <f>SUM(C50:C58)</f>
        <v>690000</v>
      </c>
      <c r="D49" s="25">
        <f t="shared" ref="D49:H49" si="9">SUM(D50:D58)</f>
        <v>0</v>
      </c>
      <c r="E49" s="25">
        <f t="shared" si="9"/>
        <v>690000</v>
      </c>
      <c r="F49" s="25">
        <f t="shared" si="9"/>
        <v>0</v>
      </c>
      <c r="G49" s="25">
        <f t="shared" si="9"/>
        <v>0</v>
      </c>
      <c r="H49" s="25">
        <f t="shared" si="9"/>
        <v>690000</v>
      </c>
    </row>
    <row r="50" spans="1:8" ht="12" customHeight="1" x14ac:dyDescent="0.25">
      <c r="A50" s="2"/>
      <c r="B50" s="14" t="s">
        <v>48</v>
      </c>
      <c r="C50" s="26">
        <v>100000</v>
      </c>
      <c r="D50" s="26">
        <v>0</v>
      </c>
      <c r="E50" s="26">
        <f t="shared" ref="E50" si="10">+C50+D50</f>
        <v>100000</v>
      </c>
      <c r="F50" s="26">
        <v>0</v>
      </c>
      <c r="G50" s="26">
        <v>0</v>
      </c>
      <c r="H50" s="26">
        <f t="shared" ref="H50" si="11">E50-F50</f>
        <v>100000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26">
        <v>590000</v>
      </c>
      <c r="D53" s="17"/>
      <c r="E53" s="26">
        <f t="shared" ref="E53" si="12">+C53+D53</f>
        <v>590000</v>
      </c>
      <c r="F53" s="17">
        <v>0</v>
      </c>
      <c r="G53" s="17">
        <v>0</v>
      </c>
      <c r="H53" s="26">
        <f t="shared" ref="H53" si="13">E53-F53</f>
        <v>590000</v>
      </c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4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5">+C57+D57</f>
        <v>0</v>
      </c>
      <c r="F57" s="17">
        <v>0</v>
      </c>
      <c r="G57" s="17">
        <v>0</v>
      </c>
      <c r="H57" s="17">
        <f t="shared" ref="H57:H58" si="16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5"/>
        <v>0</v>
      </c>
      <c r="F58" s="17">
        <v>0</v>
      </c>
      <c r="G58" s="17">
        <v>0</v>
      </c>
      <c r="H58" s="17">
        <f t="shared" si="16"/>
        <v>0</v>
      </c>
    </row>
    <row r="59" spans="1:8" ht="12" customHeight="1" x14ac:dyDescent="0.25">
      <c r="A59" s="28" t="s">
        <v>57</v>
      </c>
      <c r="B59" s="28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8" t="s">
        <v>61</v>
      </c>
      <c r="B63" s="28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8" t="s">
        <v>70</v>
      </c>
      <c r="B72" s="28"/>
      <c r="C72" s="16">
        <f>SUM(C73:C75)</f>
        <v>0</v>
      </c>
      <c r="D72" s="16">
        <f t="shared" ref="D72:H72" si="17">SUM(D73:D75)</f>
        <v>0</v>
      </c>
      <c r="E72" s="16">
        <f t="shared" si="17"/>
        <v>0</v>
      </c>
      <c r="F72" s="16">
        <f t="shared" si="17"/>
        <v>0</v>
      </c>
      <c r="G72" s="16">
        <f t="shared" si="17"/>
        <v>0</v>
      </c>
      <c r="H72" s="17">
        <f t="shared" si="17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8">E75-F75</f>
        <v>0</v>
      </c>
    </row>
    <row r="76" spans="1:8" ht="12" customHeight="1" x14ac:dyDescent="0.25">
      <c r="A76" s="28" t="s">
        <v>74</v>
      </c>
      <c r="B76" s="28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10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10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10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10" ht="12" customHeight="1" x14ac:dyDescent="0.25">
      <c r="A84" s="28"/>
      <c r="B84" s="28"/>
      <c r="C84" s="16"/>
      <c r="D84" s="16"/>
      <c r="E84" s="16"/>
      <c r="F84" s="16"/>
      <c r="G84" s="16"/>
      <c r="H84" s="16"/>
    </row>
    <row r="85" spans="1:10" ht="12" customHeight="1" x14ac:dyDescent="0.25">
      <c r="A85" s="29" t="s">
        <v>82</v>
      </c>
      <c r="B85" s="29"/>
      <c r="C85" s="16">
        <f>+C86+C94+C104+C114+C124+C134+C147+C151</f>
        <v>0</v>
      </c>
      <c r="D85" s="16">
        <f t="shared" ref="D85:G85" si="19">+D86+D94+D104+D114+D124+D134+D147+D151</f>
        <v>0</v>
      </c>
      <c r="E85" s="16">
        <f t="shared" si="19"/>
        <v>0</v>
      </c>
      <c r="F85" s="16">
        <f t="shared" si="19"/>
        <v>0</v>
      </c>
      <c r="G85" s="16">
        <f t="shared" si="19"/>
        <v>0</v>
      </c>
      <c r="H85" s="16">
        <f t="shared" ref="H85" si="20">E85-F85</f>
        <v>0</v>
      </c>
    </row>
    <row r="86" spans="1:10" ht="12" customHeight="1" x14ac:dyDescent="0.25">
      <c r="A86" s="28" t="s">
        <v>9</v>
      </c>
      <c r="B86" s="28"/>
      <c r="C86" s="17"/>
      <c r="D86" s="17"/>
      <c r="E86" s="17"/>
      <c r="F86" s="17"/>
      <c r="G86" s="17"/>
      <c r="H86" s="17"/>
    </row>
    <row r="87" spans="1:10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10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10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  <c r="J89" s="27"/>
    </row>
    <row r="90" spans="1:10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10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10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10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10" ht="12" customHeight="1" x14ac:dyDescent="0.25">
      <c r="A94" s="28" t="s">
        <v>17</v>
      </c>
      <c r="B94" s="28"/>
      <c r="C94" s="17"/>
      <c r="D94" s="17"/>
      <c r="E94" s="17"/>
      <c r="F94" s="17"/>
      <c r="G94" s="17"/>
      <c r="H94" s="17"/>
    </row>
    <row r="95" spans="1:10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10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8" t="s">
        <v>27</v>
      </c>
      <c r="B104" s="28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30" t="s">
        <v>37</v>
      </c>
      <c r="B114" s="30"/>
      <c r="C114" s="17">
        <f t="shared" ref="C114:E114" si="21">SUM(C115:C123)</f>
        <v>0</v>
      </c>
      <c r="D114" s="17">
        <v>0</v>
      </c>
      <c r="E114" s="17">
        <f t="shared" si="21"/>
        <v>0</v>
      </c>
      <c r="F114" s="16">
        <f>SUM(F115:F123)</f>
        <v>0</v>
      </c>
      <c r="G114" s="16">
        <f>SUM(G115:G123)</f>
        <v>0</v>
      </c>
      <c r="H114" s="17">
        <f t="shared" ref="H114" si="22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3">+C118+D118</f>
        <v>0</v>
      </c>
      <c r="F118" s="17">
        <v>0</v>
      </c>
      <c r="G118" s="17">
        <v>0</v>
      </c>
      <c r="H118" s="17">
        <f t="shared" ref="H118" si="24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8" t="s">
        <v>47</v>
      </c>
      <c r="B124" s="28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8" t="s">
        <v>57</v>
      </c>
      <c r="B134" s="28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8" t="s">
        <v>61</v>
      </c>
      <c r="B138" s="28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8" t="s">
        <v>70</v>
      </c>
      <c r="B147" s="28"/>
      <c r="C147" s="16">
        <f>SUM(C148:C150)</f>
        <v>0</v>
      </c>
      <c r="D147" s="16">
        <f t="shared" ref="D147:H147" si="25">SUM(D148:D150)</f>
        <v>0</v>
      </c>
      <c r="E147" s="16">
        <f t="shared" si="25"/>
        <v>0</v>
      </c>
      <c r="F147" s="16">
        <f t="shared" si="25"/>
        <v>0</v>
      </c>
      <c r="G147" s="16">
        <f t="shared" si="25"/>
        <v>0</v>
      </c>
      <c r="H147" s="16">
        <f t="shared" si="25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8" t="s">
        <v>74</v>
      </c>
      <c r="B151" s="28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29" t="s">
        <v>83</v>
      </c>
      <c r="B160" s="29"/>
      <c r="C160" s="25">
        <f>C10+C85</f>
        <v>60758165.466000013</v>
      </c>
      <c r="D160" s="25">
        <f t="shared" ref="D160:H160" si="26">D10+D85</f>
        <v>0</v>
      </c>
      <c r="E160" s="25">
        <f>E10+E85</f>
        <v>60758165.466000013</v>
      </c>
      <c r="F160" s="25">
        <f t="shared" si="26"/>
        <v>18873409.219999999</v>
      </c>
      <c r="G160" s="25">
        <f t="shared" si="26"/>
        <v>17615105.719999999</v>
      </c>
      <c r="H160" s="25">
        <f t="shared" si="26"/>
        <v>41884756.246000014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38:B138"/>
    <mergeCell ref="A147:B147"/>
    <mergeCell ref="A151:B151"/>
    <mergeCell ref="A160:B160"/>
    <mergeCell ref="A134:B134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2025-03-14T22:11:31Z</cp:lastPrinted>
  <dcterms:created xsi:type="dcterms:W3CDTF">2016-10-14T15:00:32Z</dcterms:created>
  <dcterms:modified xsi:type="dcterms:W3CDTF">2025-08-06T19:21:18Z</dcterms:modified>
</cp:coreProperties>
</file>